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codeName="DieseArbeitsmappe" defaultThemeVersion="124226"/>
  <mc:AlternateContent xmlns:mc="http://schemas.openxmlformats.org/markup-compatibility/2006">
    <mc:Choice Requires="x15">
      <x15ac:absPath xmlns:x15ac="http://schemas.microsoft.com/office/spreadsheetml/2010/11/ac" url="C:\Users\JungingerJ\Documents\"/>
    </mc:Choice>
  </mc:AlternateContent>
  <xr:revisionPtr revIDLastSave="0" documentId="8_{91657D6B-A5D0-47D6-8D69-693950EED801}" xr6:coauthVersionLast="47" xr6:coauthVersionMax="47" xr10:uidLastSave="{00000000-0000-0000-0000-000000000000}"/>
  <workbookProtection workbookAlgorithmName="SHA-512" workbookHashValue="X3IgOay+BaSB0PQs1at4mk1GRjn0PdZWveIdmQmnMuNaELQNyCQCufKGpt+2M9MpfdWe3hcsfrOFsH8y/WVd6g==" workbookSaltValue="Wdwmyec5nRU8FZBu7CPE0g==" workbookSpinCount="100000" lockStructure="1"/>
  <bookViews>
    <workbookView xWindow="30855" yWindow="1170" windowWidth="19185" windowHeight="11520" xr2:uid="{00000000-000D-0000-FFFF-FFFF00000000}"/>
  </bookViews>
  <sheets>
    <sheet name="Fragenkatalog" sheetId="1" r:id="rId1"/>
    <sheet name="Ergänzende Informationen" sheetId="6" r:id="rId2"/>
    <sheet name="Auswertung Querschnittsziele" sheetId="4" r:id="rId3"/>
    <sheet name="Gewichtungsfaktoren" sheetId="5" state="hidden" r:id="rId4"/>
  </sheets>
  <definedNames>
    <definedName name="_1.1_Abwassermenge">Fragenkatalog!$AE$331</definedName>
    <definedName name="_1.2_Abwasserbelastung">Fragenkatalog!$AE$342</definedName>
    <definedName name="_10_UmweltwirkungAnstoßen">Fragenkatalog!$AE$530</definedName>
    <definedName name="_11_Indirekte_Wirkungen_Keine">Fragenkatalog!$AK$548</definedName>
    <definedName name="_11_Indirekte_Wirkungen_Negativ">Fragenkatalog!$AG$545</definedName>
    <definedName name="_11_Indirekte_Wirkungen_Positiv">Fragenkatalog!$AG$550</definedName>
    <definedName name="_11_Negativ_SchutzgüterNr">Fragenkatalog!$AJ$545</definedName>
    <definedName name="_11_Positiv_SchutzgüterNr">Fragenkatalog!$AJ$550</definedName>
    <definedName name="_2_Fläche">Fragenkatalog!$AE$360</definedName>
    <definedName name="_3_Luft">Fragenkatalog!$AE$375</definedName>
    <definedName name="_4_BiologischeVielfalt">Fragenkatalog!$AE$389</definedName>
    <definedName name="_5.1_A_DeckungBedarf">Fragenkatalog!$AE$403</definedName>
    <definedName name="_5.1_B_Erzeugung">Fragenkatalog!$AE$407</definedName>
    <definedName name="_5.2_Energieverbrauch">Fragenkatalog!$AE$415</definedName>
    <definedName name="_6.1_Ökologische">Fragenkatalog!$AE$430</definedName>
    <definedName name="_6.2_A_Materialeffizienz">Fragenkatalog!$AE$441</definedName>
    <definedName name="_6.2_B_Umweltfreundlichkeit">Fragenkatalog!$AE$452</definedName>
    <definedName name="_7_Transportaufkommen">Fragenkatalog!$AE$470</definedName>
    <definedName name="_8_AngekreuzteNr">Fragenkatalog!$AE$499</definedName>
    <definedName name="_8_Aufbau_Wissen">Fragenkatalog!$AE$498</definedName>
    <definedName name="_9_UmweltfreundlicheBeschaffung">Fragenkatalog!$AE$511</definedName>
    <definedName name="_Antragsteller">Fragenkatalog!$A$23</definedName>
    <definedName name="_B.1.1_Gesetz">Fragenkatalog!#REF!</definedName>
    <definedName name="_B.1.2_Einbeziehung">Fragenkatalog!#REF!</definedName>
    <definedName name="_B.1.3_Schulungen">Fragenkatalog!#REF!</definedName>
    <definedName name="_B.1.4_Diversity">Fragenkatalog!#REF!</definedName>
    <definedName name="_B.1.5_Sonstige">Fragenkatalog!#REF!</definedName>
    <definedName name="_B.1.6_Weitere">Fragenkatalog!#REF!</definedName>
    <definedName name="_B.2.1_Gesetz">Fragenkatalog!#REF!</definedName>
    <definedName name="_B.2.10_WeitereMaßnahmen">Fragenkatalog!#REF!</definedName>
    <definedName name="_B.2.2_Einbeziehung">Fragenkatalog!#REF!</definedName>
    <definedName name="_B.2.3_Beteiligung">Fragenkatalog!#REF!</definedName>
    <definedName name="_B.2.4_BeiBeteiligungDritter">Fragenkatalog!#REF!</definedName>
    <definedName name="_B.2.5_Führungspositionen">Fragenkatalog!#REF!</definedName>
    <definedName name="_B.2.6_Frauenförderung">Fragenkatalog!#REF!</definedName>
    <definedName name="_B.2.7_Arbeitsplätze_Frauen">Fragenkatalog!#REF!</definedName>
    <definedName name="_B.2.8_Arbeitszeitregelungen">Fragenkatalog!#REF!</definedName>
    <definedName name="_B.2.9_SpezielleEinrichtungen">Fragenkatalog!#REF!</definedName>
    <definedName name="_xlnm._FilterDatabase" localSheetId="3" hidden="1">Gewichtungsfaktoren!$A$4:$WVN$5</definedName>
    <definedName name="_ftn1" localSheetId="0">Fragenkatalog!#REF!</definedName>
    <definedName name="_ftnref1" localSheetId="0">Fragenkatalog!$Q$29</definedName>
    <definedName name="_Maßnahmencode">Fragenkatalog!$AE$45</definedName>
    <definedName name="_O33_Fläche">Fragenkatalog!$AE$361</definedName>
    <definedName name="_Projektbezeichnung">Fragenkatalog!$A$25</definedName>
    <definedName name="Angabe_lt._Formular">"Ja; Nein"</definedName>
    <definedName name="Beschaffung9">Fragenkatalog!$A$524</definedName>
    <definedName name="Diversity_Management">Fragenkatalog!#REF!</definedName>
    <definedName name="_xlnm.Print_Area" localSheetId="2">'Auswertung Querschnittsziele'!$A$1:$L$147</definedName>
    <definedName name="_xlnm.Print_Area" localSheetId="1">'Ergänzende Informationen'!$A$1:$AC$61</definedName>
    <definedName name="_xlnm.Print_Area" localSheetId="0">Fragenkatalog!$A$1:$AC$715</definedName>
    <definedName name="Energieverbrauch5">Fragenkatalog!$A$423</definedName>
    <definedName name="Fauna4">Fragenkatalog!$A$395</definedName>
    <definedName name="Fläche2">Fragenkatalog!$A$369</definedName>
    <definedName name="Indirekte_Wirkungen">Fragenkatalog!$A$557</definedName>
    <definedName name="Konsum10">Fragenkatalog!$A$538</definedName>
    <definedName name="Luft3">Fragenkatalog!$A$383</definedName>
    <definedName name="Materialeinsatz6">Fragenkatalog!$A$460</definedName>
    <definedName name="Transport7">Fragenkatalog!$A$488</definedName>
    <definedName name="Umweltwirkungen_angestoßene_Investitionen" localSheetId="0">Fragenkatalog!$A$527</definedName>
    <definedName name="Umweltwissen8">Fragenkatalog!$A$505</definedName>
    <definedName name="Wasser1" localSheetId="1">Fragenkatalog!$A$350</definedName>
    <definedName name="Wasser1">Fragenkatalog!$A$350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E452" i="1" l="1"/>
  <c r="AE430" i="1"/>
  <c r="AG74" i="1" l="1"/>
  <c r="AG73" i="1"/>
  <c r="AF696" i="1" l="1"/>
  <c r="K103" i="4" l="1"/>
  <c r="K82" i="4"/>
  <c r="K71" i="4"/>
  <c r="AT710" i="1"/>
  <c r="AF708" i="1"/>
  <c r="J115" i="4" s="1"/>
  <c r="AT706" i="1"/>
  <c r="AF704" i="1"/>
  <c r="J114" i="4" s="1"/>
  <c r="AT702" i="1"/>
  <c r="AF700" i="1"/>
  <c r="J113" i="4" s="1"/>
  <c r="AT698" i="1"/>
  <c r="J112" i="4"/>
  <c r="AT691" i="1"/>
  <c r="AF689" i="1"/>
  <c r="J111" i="4" s="1"/>
  <c r="AT687" i="1"/>
  <c r="AF685" i="1"/>
  <c r="J110" i="4" s="1"/>
  <c r="AT683" i="1"/>
  <c r="AF681" i="1"/>
  <c r="J109" i="4" s="1"/>
  <c r="AE675" i="1"/>
  <c r="J106" i="4" s="1"/>
  <c r="AT667" i="1"/>
  <c r="AT641" i="1"/>
  <c r="AF639" i="1"/>
  <c r="J96" i="4" s="1"/>
  <c r="AT637" i="1"/>
  <c r="AF635" i="1"/>
  <c r="J95" i="4" s="1"/>
  <c r="AT633" i="1"/>
  <c r="AF631" i="1"/>
  <c r="J94" i="4" s="1"/>
  <c r="AT629" i="1"/>
  <c r="AF627" i="1"/>
  <c r="J93" i="4" s="1"/>
  <c r="AT625" i="1"/>
  <c r="AF623" i="1"/>
  <c r="J92" i="4" s="1"/>
  <c r="AT618" i="1"/>
  <c r="AF616" i="1"/>
  <c r="J91" i="4" s="1"/>
  <c r="AT614" i="1"/>
  <c r="AF612" i="1"/>
  <c r="J90" i="4" s="1"/>
  <c r="AT610" i="1"/>
  <c r="AF608" i="1"/>
  <c r="J89" i="4" s="1"/>
  <c r="AT606" i="1"/>
  <c r="AG604" i="1"/>
  <c r="AF604" i="1"/>
  <c r="J88" i="4" s="1"/>
  <c r="AE594" i="1"/>
  <c r="J85" i="4" s="1"/>
  <c r="AE584" i="1"/>
  <c r="J74" i="4" s="1"/>
  <c r="J78" i="4" s="1"/>
  <c r="J100" i="4" l="1" a="1"/>
  <c r="J100" i="4" s="1"/>
  <c r="J99" i="4" s="1" a="1"/>
  <c r="J99" i="4" s="1"/>
  <c r="J119" i="4" a="1"/>
  <c r="J119" i="4" s="1"/>
  <c r="J118" i="4" s="1"/>
  <c r="J126" i="4"/>
  <c r="J79" i="4"/>
  <c r="J101" i="4" l="1"/>
  <c r="J127" i="4"/>
  <c r="J128" i="4"/>
  <c r="J120" i="4"/>
  <c r="M61" i="4" l="1"/>
  <c r="M44" i="4"/>
  <c r="J64" i="4"/>
  <c r="F20" i="4"/>
  <c r="AT144" i="1"/>
  <c r="AO16" i="6" l="1"/>
  <c r="A16" i="6" s="1"/>
  <c r="AT23" i="1" l="1"/>
  <c r="AT25" i="1"/>
  <c r="AT117" i="1"/>
  <c r="AT169" i="1"/>
  <c r="AE511" i="1" l="1"/>
  <c r="I53" i="4" l="1"/>
  <c r="AG55" i="1" l="1"/>
  <c r="AG56" i="1"/>
  <c r="AG57" i="1"/>
  <c r="AG58" i="1"/>
  <c r="AG59" i="1"/>
  <c r="AG60" i="1"/>
  <c r="AG61" i="1"/>
  <c r="AG62" i="1"/>
  <c r="AG63" i="1"/>
  <c r="AG64" i="1"/>
  <c r="AG65" i="1"/>
  <c r="AG66" i="1"/>
  <c r="AG67" i="1"/>
  <c r="AG68" i="1"/>
  <c r="AG69" i="1"/>
  <c r="AG70" i="1"/>
  <c r="AG71" i="1"/>
  <c r="AG72" i="1"/>
  <c r="AG75" i="1"/>
  <c r="AG54" i="1"/>
  <c r="AH54" i="1" l="1"/>
  <c r="H53" i="4"/>
  <c r="H34" i="4"/>
  <c r="H43" i="4" l="1"/>
  <c r="AT476" i="1" l="1"/>
  <c r="AE481" i="1" l="1"/>
  <c r="I51" i="4" l="1"/>
  <c r="H51" i="4"/>
  <c r="AE498" i="1"/>
  <c r="H52" i="4" s="1"/>
  <c r="AT118" i="1" l="1"/>
  <c r="AT555" i="1" l="1"/>
  <c r="AT536" i="1"/>
  <c r="AT522" i="1"/>
  <c r="AT503" i="1"/>
  <c r="AT486" i="1"/>
  <c r="AT458" i="1"/>
  <c r="AT447" i="1"/>
  <c r="AT435" i="1"/>
  <c r="AT421" i="1"/>
  <c r="AT411" i="1"/>
  <c r="AT393" i="1"/>
  <c r="AT381" i="1"/>
  <c r="AT367" i="1"/>
  <c r="AT348" i="1"/>
  <c r="AT337" i="1"/>
  <c r="AT129" i="1"/>
  <c r="AT78" i="1"/>
  <c r="AE514" i="1" l="1"/>
  <c r="I52" i="4" l="1"/>
  <c r="F25" i="4" l="1"/>
  <c r="F22" i="4"/>
  <c r="G53" i="4" l="1"/>
  <c r="G34" i="4"/>
  <c r="AH545" i="1" l="1"/>
  <c r="AE441" i="1"/>
  <c r="I42" i="4" l="1"/>
  <c r="H42" i="4"/>
  <c r="AI552" i="1"/>
  <c r="AH552" i="1"/>
  <c r="AI551" i="1"/>
  <c r="AH551" i="1"/>
  <c r="AI550" i="1"/>
  <c r="AH550" i="1"/>
  <c r="AI547" i="1"/>
  <c r="AH547" i="1"/>
  <c r="AI546" i="1"/>
  <c r="AH546" i="1"/>
  <c r="AI545" i="1"/>
  <c r="AE27" i="1" l="1"/>
  <c r="I54" i="4" l="1"/>
  <c r="H54" i="4"/>
  <c r="AE499" i="1"/>
  <c r="AE407" i="1"/>
  <c r="AE403" i="1"/>
  <c r="L48" i="4"/>
  <c r="L105" i="4" s="1"/>
  <c r="K48" i="4"/>
  <c r="K105" i="4" s="1"/>
  <c r="K46" i="4"/>
  <c r="U42" i="4"/>
  <c r="U41" i="4"/>
  <c r="AK548" i="1"/>
  <c r="K84" i="4" l="1"/>
  <c r="K73" i="4"/>
  <c r="L84" i="4"/>
  <c r="L73" i="4"/>
  <c r="H56" i="4"/>
  <c r="I56" i="4"/>
  <c r="I37" i="4"/>
  <c r="H37" i="4"/>
  <c r="I38" i="4"/>
  <c r="H38" i="4"/>
  <c r="AJ545" i="1"/>
  <c r="AG545" i="1" s="1"/>
  <c r="AJ550" i="1"/>
  <c r="AG550" i="1" s="1"/>
  <c r="I58" i="4" l="1"/>
  <c r="H58" i="4"/>
  <c r="I57" i="4"/>
  <c r="H57" i="4"/>
  <c r="I60" i="4"/>
  <c r="I59" i="4"/>
  <c r="J56" i="4" l="1"/>
  <c r="A553" i="1"/>
  <c r="AE530" i="1"/>
  <c r="J54" i="4"/>
  <c r="J52" i="4"/>
  <c r="AE470" i="1"/>
  <c r="I43" i="4"/>
  <c r="AE415" i="1"/>
  <c r="H39" i="4" s="1"/>
  <c r="AE389" i="1"/>
  <c r="AE375" i="1"/>
  <c r="Z358" i="1"/>
  <c r="AE361" i="1" s="1"/>
  <c r="AE342" i="1"/>
  <c r="AE331" i="1"/>
  <c r="H50" i="4" l="1"/>
  <c r="I50" i="4"/>
  <c r="J50" i="4" s="1"/>
  <c r="I32" i="4"/>
  <c r="H32" i="4"/>
  <c r="H31" i="4"/>
  <c r="I31" i="4"/>
  <c r="I55" i="4"/>
  <c r="J55" i="4" s="1"/>
  <c r="H55" i="4"/>
  <c r="I40" i="4"/>
  <c r="J40" i="4" s="1"/>
  <c r="H40" i="4"/>
  <c r="I36" i="4"/>
  <c r="J36" i="4" s="1"/>
  <c r="H36" i="4"/>
  <c r="I35" i="4"/>
  <c r="J35" i="4" s="1"/>
  <c r="H35" i="4"/>
  <c r="AE360" i="1"/>
  <c r="I34" i="4"/>
  <c r="I39" i="4"/>
  <c r="J31" i="4" l="1"/>
  <c r="J37" i="4"/>
  <c r="J61" i="4" a="1"/>
  <c r="J61" i="4" s="1"/>
  <c r="I33" i="4"/>
  <c r="H33" i="4"/>
  <c r="H21" i="5"/>
  <c r="J33" i="4" l="1"/>
  <c r="J44" i="4" s="1" a="1"/>
  <c r="J44" i="4" s="1"/>
  <c r="J65" i="4" l="1" a="1"/>
  <c r="J65" i="4" s="1"/>
  <c r="J66" i="4" s="1"/>
  <c r="J125" i="4" s="1"/>
  <c r="J129" i="4" s="1"/>
  <c r="J67" i="4" l="1" a="1"/>
  <c r="J67" i="4" s="1"/>
</calcChain>
</file>

<file path=xl/sharedStrings.xml><?xml version="1.0" encoding="utf-8"?>
<sst xmlns="http://schemas.openxmlformats.org/spreadsheetml/2006/main" count="773" uniqueCount="555">
  <si>
    <t>i</t>
  </si>
  <si>
    <t>Name des Ansprechpartners</t>
  </si>
  <si>
    <t>Tel.</t>
  </si>
  <si>
    <t>E-Mail-Adresse</t>
  </si>
  <si>
    <t>Nachhaltige Mobilität</t>
  </si>
  <si>
    <t>Luft- und Raumfahrt</t>
  </si>
  <si>
    <t>01</t>
  </si>
  <si>
    <t>02</t>
  </si>
  <si>
    <t>03</t>
  </si>
  <si>
    <t>04</t>
  </si>
  <si>
    <t>05</t>
  </si>
  <si>
    <t>06</t>
  </si>
  <si>
    <t>07</t>
  </si>
  <si>
    <t>08</t>
  </si>
  <si>
    <t>09</t>
  </si>
  <si>
    <t>10</t>
  </si>
  <si>
    <t>11</t>
  </si>
  <si>
    <t>12</t>
  </si>
  <si>
    <t>13</t>
  </si>
  <si>
    <r>
      <rPr>
        <b/>
        <sz val="11"/>
        <color theme="1"/>
        <rFont val="Arial"/>
        <family val="2"/>
      </rPr>
      <t>Bei Angabe „Sonstige Schlüsseltechnologie“</t>
    </r>
    <r>
      <rPr>
        <sz val="11"/>
        <color theme="1"/>
        <rFont val="Arial"/>
        <family val="2"/>
      </rPr>
      <t>: Bitte erläutern Sie hier Ihre Angabe</t>
    </r>
  </si>
  <si>
    <t>14</t>
  </si>
  <si>
    <t>15</t>
  </si>
  <si>
    <t>16</t>
  </si>
  <si>
    <t>17</t>
  </si>
  <si>
    <t>18</t>
  </si>
  <si>
    <t>19</t>
  </si>
  <si>
    <t>20</t>
  </si>
  <si>
    <t>Teil II – Querschnittsziele des EFRE-Programms</t>
  </si>
  <si>
    <t xml:space="preserve">A. Querschnittsziel Nachhaltige Entwicklung </t>
  </si>
  <si>
    <t>-0,5 Punkte</t>
  </si>
  <si>
    <t>0 Punkte</t>
  </si>
  <si>
    <t>0,25 Punkte</t>
  </si>
  <si>
    <t>0,5 Punkte</t>
  </si>
  <si>
    <t>1. Schutzgut Wasser</t>
  </si>
  <si>
    <t>Fragen zu direkten Umweltwirkungen Ihres Projekts</t>
  </si>
  <si>
    <r>
      <t xml:space="preserve">Bitte geben Sie die Größe der versiegelten Fläche </t>
    </r>
    <r>
      <rPr>
        <u/>
        <sz val="11"/>
        <color theme="1"/>
        <rFont val="Arial"/>
        <family val="2"/>
      </rPr>
      <t>vor</t>
    </r>
    <r>
      <rPr>
        <sz val="11"/>
        <color theme="1"/>
        <rFont val="Arial"/>
        <family val="2"/>
      </rPr>
      <t xml:space="preserve"> Umsetzung Ihres Projekts an (m²)</t>
    </r>
  </si>
  <si>
    <t>Die Bilanz der Flächenversiegelung beträgt (m²)</t>
  </si>
  <si>
    <t>Punkte</t>
  </si>
  <si>
    <t>-1
-0,5</t>
  </si>
  <si>
    <t>0</t>
  </si>
  <si>
    <t>0,5
1</t>
  </si>
  <si>
    <r>
      <rPr>
        <b/>
        <sz val="11"/>
        <color theme="1"/>
        <rFont val="Arial"/>
        <family val="2"/>
      </rPr>
      <t>Ergänzende Informationen zu 2. Flächeninanspruchnahme</t>
    </r>
    <r>
      <rPr>
        <sz val="11"/>
        <color theme="1"/>
        <rFont val="Arial"/>
        <family val="2"/>
      </rPr>
      <t xml:space="preserve">
</t>
    </r>
    <r>
      <rPr>
        <u/>
        <sz val="11"/>
        <color theme="1"/>
        <rFont val="Arial"/>
        <family val="2"/>
      </rPr>
      <t>Versiegelte Flächen</t>
    </r>
    <r>
      <rPr>
        <sz val="11"/>
        <color theme="1"/>
        <rFont val="Arial"/>
        <family val="2"/>
      </rPr>
      <t xml:space="preserve"> werden hier stets als voll versiegelt betrachtet, unabhängig von der Art ihrer Bebauung oder Befestigung oder ihrer Wasserdurchlässigkeit.
Als versiegelt gelten</t>
    </r>
  </si>
  <si>
    <t xml:space="preserve">
– Die Bilanz der Flächenversiegelung ist kleiner Null, d.h. in Summe wird Fläche entsiegelt. </t>
  </si>
  <si>
    <r>
      <rPr>
        <b/>
        <sz val="11"/>
        <color theme="1"/>
        <rFont val="Arial"/>
        <family val="2"/>
      </rPr>
      <t>Erläuterung zur Bewertung:</t>
    </r>
    <r>
      <rPr>
        <sz val="11"/>
        <color theme="1"/>
        <rFont val="Arial"/>
        <family val="2"/>
      </rPr>
      <t xml:space="preserve">
Die Bewertung erfolgt auf der Grundlage der Bilanz Ihrer Angaben zur Flächenversiegelung (s. Ergänzende Informationen im Kasten unten). Ihre Angaben werden wie folgt mit Punkten bewertet:
– Die Bilanz der Flächenversiegelung ist größer Null, d.h. in Summe wird zusätzliche Fläche versiegelt. </t>
    </r>
  </si>
  <si>
    <t>-1 Punkt</t>
  </si>
  <si>
    <t>1 Punkt</t>
  </si>
  <si>
    <r>
      <rPr>
        <b/>
        <sz val="11"/>
        <color theme="1"/>
        <rFont val="Arial"/>
        <family val="2"/>
      </rPr>
      <t>Ergänzende Informationen zu 4. Biologische Vielfalt, Fauna und Flora</t>
    </r>
    <r>
      <rPr>
        <sz val="11"/>
        <color theme="1"/>
        <rFont val="Arial"/>
        <family val="2"/>
      </rPr>
      <t xml:space="preserve">
</t>
    </r>
    <r>
      <rPr>
        <u/>
        <sz val="11"/>
        <color theme="1"/>
        <rFont val="Arial"/>
        <family val="2"/>
      </rPr>
      <t>Positive Wirkungen</t>
    </r>
    <r>
      <rPr>
        <sz val="11"/>
        <color theme="1"/>
        <rFont val="Arial"/>
        <family val="2"/>
      </rPr>
      <t xml:space="preserve"> auf geschützte Gebiete und/oder die Tier- und Pflanzenwelt können beispielsweise entstehen durch Aufwertung oder Ausweitung von Lebensräumen von Tieren und/oder Pflanzen, die über gesetzliche Anforderungen hinaus gehen.
Gesetzliche Anforderungen können im Zusammenhang mit der naturschutzrechtlichen oder der bauplanungsrechtlichen Eingriffsregelung bestehen. Diesen Anforderungen wird jedoch auf Ebene der Bauleitplanung / bei Aufstellung eines Bebauungsplans und somit in der Regel nicht bei Umsetzung eines einzelnen EFRE-Projekts Rechnung getragen.
</t>
    </r>
    <r>
      <rPr>
        <u/>
        <sz val="11"/>
        <color theme="1"/>
        <rFont val="Arial"/>
        <family val="2"/>
      </rPr>
      <t xml:space="preserve">
Negative Wirkungen</t>
    </r>
    <r>
      <rPr>
        <sz val="11"/>
        <color theme="1"/>
        <rFont val="Arial"/>
        <family val="2"/>
      </rPr>
      <t xml:space="preserve"> auf geschützte Gebiete und/oder die Tier- und Pflanzenwelt, die ggf. durch Flächeninanspruchnahme bei der Projektumsetzung auftreten, werden aufgrund der o. g. Eingriffsregelung als ausgeglichen betrachtet.</t>
    </r>
  </si>
  <si>
    <t>A) Materialeffizienz</t>
  </si>
  <si>
    <t>B) Umweltfreundlichkeit</t>
  </si>
  <si>
    <t>-0,25 Punkte</t>
  </si>
  <si>
    <t>0,125 Punkte</t>
  </si>
  <si>
    <t>Fragen zu indirekten Umweltwirkungen Ihres Projekts</t>
  </si>
  <si>
    <r>
      <rPr>
        <u/>
        <sz val="11"/>
        <color theme="1"/>
        <rFont val="Arial"/>
        <family val="2"/>
      </rPr>
      <t>Relative Verringerung</t>
    </r>
    <r>
      <rPr>
        <sz val="11"/>
        <color theme="1"/>
        <rFont val="Arial"/>
        <family val="2"/>
      </rPr>
      <t xml:space="preserve">: Das Transportaufkommen je Output verringert sich. Der Output eines Projekts kann ein Produkt, aber auch wissensintensive Arbeitsplätze, Forschungsergebnisse oder installierte Kapazität erneuerbarer Energie sein. 
</t>
    </r>
    <r>
      <rPr>
        <u/>
        <sz val="11"/>
        <color theme="1"/>
        <rFont val="Arial"/>
        <family val="2"/>
      </rPr>
      <t>Absolute Verringerung</t>
    </r>
    <r>
      <rPr>
        <sz val="11"/>
        <color theme="1"/>
        <rFont val="Arial"/>
        <family val="2"/>
      </rPr>
      <t>: Das Transportaufkommen verringert sich auch in absoluten Zahlen.</t>
    </r>
  </si>
  <si>
    <t>Nein</t>
  </si>
  <si>
    <t>Ja</t>
  </si>
  <si>
    <t>2. Schutzgut Luft</t>
  </si>
  <si>
    <t xml:space="preserve">3. Energieerzeugung und Energie-verbrauch </t>
  </si>
  <si>
    <t>4. Schutzgut Boden</t>
  </si>
  <si>
    <t>5. Biodiversität und Ökosysteme</t>
  </si>
  <si>
    <t>-1 Punkt bis
-0,5 Punkte</t>
  </si>
  <si>
    <t>0,5 Punkte bis
1 Punkt</t>
  </si>
  <si>
    <t>Diversity Management</t>
  </si>
  <si>
    <t>Es wird folgende weitere Maßnahme zur Vermeidung von Diskriminierung ergriffen (bitte beschreiben Sie die Maßnahme unten)</t>
  </si>
  <si>
    <t>B.2 Gleichstellung von Männern und Frauen</t>
  </si>
  <si>
    <t>B.2.5</t>
  </si>
  <si>
    <t>B.2.6</t>
  </si>
  <si>
    <t>B.2.7</t>
  </si>
  <si>
    <t>B.2.8</t>
  </si>
  <si>
    <t>Frauenförderprogramme</t>
  </si>
  <si>
    <t>Arbeitsplätze speziell für Frauen</t>
  </si>
  <si>
    <t>Arbeitszeitregelung, die die Vereinbarkeit von Familie und Beruf erleichtert</t>
  </si>
  <si>
    <t>Datum</t>
  </si>
  <si>
    <r>
      <t xml:space="preserve">Bitte geben Sie die Größe der versiegelten Fläche </t>
    </r>
    <r>
      <rPr>
        <u/>
        <sz val="11"/>
        <color theme="1"/>
        <rFont val="Arial"/>
        <family val="2"/>
      </rPr>
      <t>nach</t>
    </r>
    <r>
      <rPr>
        <sz val="11"/>
        <color theme="1"/>
        <rFont val="Arial"/>
        <family val="2"/>
      </rPr>
      <t xml:space="preserve"> Umsetzung Ihres Projekts an (m²)</t>
    </r>
  </si>
  <si>
    <t>Ihr Zielwert</t>
  </si>
  <si>
    <t>1.1 Wie wirkt sich Ihr Projekt auf die Abwassermenge in der Nutzungsphase aus?</t>
  </si>
  <si>
    <t>1.2 Wie wirkt sich Ihr Projekt auf die Abwasserbelastung in der Nutzungsphase aus?</t>
  </si>
  <si>
    <t>Wie wirkt sich Ihr Projekt auf die Flächeninanspruchnahme in der Investitionsphase aus?</t>
  </si>
  <si>
    <r>
      <t xml:space="preserve">– </t>
    </r>
    <r>
      <rPr>
        <u/>
        <sz val="11"/>
        <color theme="1"/>
        <rFont val="Arial"/>
        <family val="2"/>
      </rPr>
      <t>überbaute Flächen</t>
    </r>
    <r>
      <rPr>
        <sz val="11"/>
        <color theme="1"/>
        <rFont val="Arial"/>
        <family val="2"/>
      </rPr>
      <t xml:space="preserve">, d.h. Flächen mit Gebäuden einschließlich Überdachungen (Geschäftshäuser, Fabrikhallen, Garagen, Carports etc.) sowie
– </t>
    </r>
    <r>
      <rPr>
        <u/>
        <sz val="11"/>
        <color theme="1"/>
        <rFont val="Arial"/>
        <family val="2"/>
      </rPr>
      <t>befestigte Flächen</t>
    </r>
    <r>
      <rPr>
        <sz val="11"/>
        <color theme="1"/>
        <rFont val="Arial"/>
        <family val="2"/>
      </rPr>
      <t xml:space="preserve"> (Wege, Straßen, Parkplätze etc.). Als befestigt gelten alle Flächen, auf die Baustoffe aufgebracht wurden bzw. werden (z.B. Kies, Pflaster, Rasengittersteine, Beton, Asphalt etc.).</t>
    </r>
  </si>
  <si>
    <t>Wie wirkt sich Ihr Projekt auf Emissionen in die Luft (Luftschadstoffe, Lärm) in der Nutzungsphase aus?</t>
  </si>
  <si>
    <t>Wie wirkt sich Ihr Projekt auf geschützte Gebiete und/oder die Tier- und Pflanzenwelt in der Investitionsphase und in der Nutzungsphase aus?</t>
  </si>
  <si>
    <t>5.2 Wie wirkt sich Ihr Projekt auf den Energieverbrauch in der Nutzungsphase aus?</t>
  </si>
  <si>
    <t>6.2 In welcher Weise wirkt sich Ihr Projekt in der Nutzungsphase auf den Materialeinsatz aus?</t>
  </si>
  <si>
    <t xml:space="preserve">In der Nutzungsphase wird umweltbelastendes Material eingesetzt.  </t>
  </si>
  <si>
    <t>Die Beantwortung der Frage B.2.1 mit "Ja" ist Voraussetzung für die Förderung im EFRE-Programm.</t>
  </si>
  <si>
    <t>Weitere Angaben zum Querschnittsziel (freiwillige Maßnahmen, die zu einer positiven Bewertung in Bezug auf dieses Querschnittsziel führen):</t>
  </si>
  <si>
    <t xml:space="preserve">Erläuterung: </t>
  </si>
  <si>
    <t>B.2.2</t>
  </si>
  <si>
    <t>B.2.4</t>
  </si>
  <si>
    <t>0 Punkte (1.)</t>
  </si>
  <si>
    <t>0 Punkte (4.)</t>
  </si>
  <si>
    <t>B.2.3</t>
  </si>
  <si>
    <t xml:space="preserve">
</t>
  </si>
  <si>
    <r>
      <t xml:space="preserve">Die überbauten und befestigten Flächen können z. B. aus Bauplänen ermittelt werden (z.B. Gebäudegrundfläche 300 m² + Fahrweg 20 m*3 m=60 m² + Parkplatz 10 m*8 m=80 m², in Summe 440 m²).
</t>
    </r>
    <r>
      <rPr>
        <u/>
        <sz val="11"/>
        <color theme="1"/>
        <rFont val="Arial"/>
        <family val="2"/>
      </rPr>
      <t>Entsiegelung von Flächen:</t>
    </r>
    <r>
      <rPr>
        <sz val="11"/>
        <color theme="1"/>
        <rFont val="Arial"/>
        <family val="2"/>
      </rPr>
      <t xml:space="preserve"> Eine Fläche kann bei der Projektumsetzung entsiegelt werden, indem z.B. eine vor der Projektumsetzung bestehende Versiegelung entfernt wird (z.B. durch Abtragen von Bodenbelägen wie Kies, Pflaster, Rasengittersteine, Beton, Asphalt etc.). </t>
    </r>
  </si>
  <si>
    <r>
      <rPr>
        <b/>
        <sz val="11"/>
        <color theme="1"/>
        <rFont val="Arial"/>
        <family val="2"/>
      </rPr>
      <t xml:space="preserve">Projektbezeichnung
</t>
    </r>
    <r>
      <rPr>
        <sz val="11"/>
        <color theme="1"/>
        <rFont val="Arial"/>
        <family val="2"/>
      </rPr>
      <t>Bitte übernehmen Sie die Angaben zur Projektbezeichnung aus Ihrem Antrag auf Förderung.</t>
    </r>
  </si>
  <si>
    <r>
      <rPr>
        <b/>
        <sz val="11"/>
        <color theme="1"/>
        <rFont val="Arial"/>
        <family val="2"/>
      </rPr>
      <t>Ansprechpartner</t>
    </r>
    <r>
      <rPr>
        <sz val="11"/>
        <color theme="1"/>
        <rFont val="Arial"/>
        <family val="2"/>
      </rPr>
      <t xml:space="preserve">
Bitte nennen Sie einen Ansprechpartner für evtl. Rückfragen der bearbeitenden Stelle. Bitte übernehmen Sie die Angaben zum Ansprechpartner aus Ihrem Antrag auf Förderung. </t>
    </r>
  </si>
  <si>
    <t xml:space="preserve">       – Die zusätzlich versiegelte Fläche ist größer oder gleich 1.000 m²
       – Die zusätzlich versiegelte Fläche ist kleiner als 1.000 m²</t>
  </si>
  <si>
    <t xml:space="preserve">       – Die entsiegelte Fläche ist kleiner als 1.000 m²
       – Die entsiegelte Fläche ist größer oder gleich 1.000 m²</t>
  </si>
  <si>
    <t>oder</t>
  </si>
  <si>
    <t>B) Inwieweit wird in der Investitionsphase Ihres Projekts Kapazität zur Erzeugung erneuerbarer Energie aufgebaut?</t>
  </si>
  <si>
    <t>A) Inwieweit wird der Energiebedarf Ihre Projekts in der Nutzungsphase durch erneuerbare Energie gedeckt?</t>
  </si>
  <si>
    <r>
      <t xml:space="preserve">5.1 Bitte wählen Sie aus den beiden Fragestellungen A und B die zu Ihrem Projekt passende und kreuzen Sie </t>
    </r>
    <r>
      <rPr>
        <b/>
        <u/>
        <sz val="11"/>
        <color theme="1"/>
        <rFont val="Arial"/>
        <family val="2"/>
      </rPr>
      <t>eine</t>
    </r>
    <r>
      <rPr>
        <b/>
        <sz val="11"/>
        <color theme="1"/>
        <rFont val="Arial"/>
        <family val="2"/>
      </rPr>
      <t xml:space="preserve"> der zutreffenden Aussagen unter A </t>
    </r>
    <r>
      <rPr>
        <b/>
        <u/>
        <sz val="11"/>
        <color theme="1"/>
        <rFont val="Arial"/>
        <family val="2"/>
      </rPr>
      <t>oder</t>
    </r>
    <r>
      <rPr>
        <b/>
        <sz val="11"/>
        <color theme="1"/>
        <rFont val="Arial"/>
        <family val="2"/>
      </rPr>
      <t xml:space="preserve"> unter B an.</t>
    </r>
  </si>
  <si>
    <t>Sonstiges (bitte unten erläutern).</t>
  </si>
  <si>
    <t xml:space="preserve">Wenn ja, kreuzen Sie bitte Zutreffendes an: </t>
  </si>
  <si>
    <r>
      <t xml:space="preserve">Erläuterung: </t>
    </r>
    <r>
      <rPr>
        <sz val="11"/>
        <color theme="1"/>
        <rFont val="Arial"/>
        <family val="2"/>
      </rPr>
      <t>Bitte erläutern Sie Ihre Angaben, da diese ohne Erläuterung nicht berücksichtigt werden können.</t>
    </r>
  </si>
  <si>
    <t>In der Investitionsphase spielen ökologische Kriterien keine besondere Rolle.</t>
  </si>
  <si>
    <t>In der Investitionsphase werden ökologische Kriterien explizit berücksichtigt, z.B. durch umweltfreundlichen Materialeinsatz.</t>
  </si>
  <si>
    <t>Bei der Beteiligung von Männern und Frauen an der Vorbereitung Ihres Projekts werden die unterschiedlichen Lebens- und Arbeitssituationen von Männern und Frauen berücksichtigt, z.B. durch gezielte Aufforderung zur Beteiligung am Planungsprozess.</t>
  </si>
  <si>
    <t>Schulungen/Veranstaltungen</t>
  </si>
  <si>
    <t>Sonstige innerorganisatorische Maßnahmen (bitte beschreiben Sie die Maßnahme unten)</t>
  </si>
  <si>
    <t>Spezielle Einrichtungen, die die Vereinbarkeit von Familie und Beruf erleichtern, z.B. Kinderbetreuungseinrichtungen oder Eltern-Kind-Arbeitszimmer.</t>
  </si>
  <si>
    <t>Durch Ihr Projekt erhöht sich die Abwassermenge im Verhältnis zum Output.</t>
  </si>
  <si>
    <t>Ihr Projekt hat keine Auswirkungen auf die Abwassermenge.</t>
  </si>
  <si>
    <t>Durch Ihr Projekt verringert sich die Abwassermenge im Verhältnis zum Output, in absoluten Werten steigt sie an.</t>
  </si>
  <si>
    <t>Durch Ihr Projekt verringert sich die Abwassermenge in absoluten Werten.</t>
  </si>
  <si>
    <t>Durch Ihr Projekt erhöht sich die stoffliche Belastung des Abwassers im Verhältnis zum Output.</t>
  </si>
  <si>
    <t>Ihr Projekt hat keine Auswirkungen auf die Abwasserbelastung.</t>
  </si>
  <si>
    <t>Durch Ihr Projekt verringert sich die stoffliche Belastung des Abwassers im Verhältnis zum Output, in absoluten Werten steigt sie an.</t>
  </si>
  <si>
    <t>Durch Ihr Projekt verringert sich die stoffliche Belastung des Abwassers in absoluten Werten.</t>
  </si>
  <si>
    <t>Durch Ihr Projekt erhöhen sich die Emissionen von Luftschadstoffen / Lärm im Verhältnis zum Output.</t>
  </si>
  <si>
    <t>Ihr Projekt hat keine Auswirkungen auf die Emissionen von Luftschadstoffen / Lärm.</t>
  </si>
  <si>
    <t>Durch Ihr Projekt verringern sich die Emission von Luftschadstoffen / Lärm im Verhältnis zum Output, in absoluten Werten steigen sie an.</t>
  </si>
  <si>
    <t>Durch Ihr Projekt verringern sich die Emissionen von Luftschadstoffen / Lärm in absoluten Werten.</t>
  </si>
  <si>
    <t>Ihr Projekt hat keine Auswirkungen auf geschützte Gebiete und/oder die Tier- und Pflanzenwelt.</t>
  </si>
  <si>
    <t>Ihr Projekt wirkt sich positiv auf geschützte Gebiete und/oder die Tier- und Pflanzenwelt aus.</t>
  </si>
  <si>
    <t>Durch Ihr Projekt werden keine Kapazitäten zur Energieerzeugung aufgebaut oder Kapazitäten zur Erzeugung erneuerbarer Energie werden nur im Rahmen des gesetzlich geforderten Maßes aufgebaut.</t>
  </si>
  <si>
    <t>Durch Ihr Projekt wird mehr Energie im Verhältnis zum Output verbraucht (geringere Energieeffizienz).</t>
  </si>
  <si>
    <t>Ihr Projekt hat keine Auswirkungen auf den Energieverbrauch.</t>
  </si>
  <si>
    <t>Durch Ihr Projekt wird weniger Energie im Verhältnis zum Output verbraucht (erhöhte Energieeffizienz), in absoluten Werten steigt der Verbrauch an.</t>
  </si>
  <si>
    <t>Durch Ihr Projekt verringert sich der Energieverbrauch in absoluten Werten.</t>
  </si>
  <si>
    <t>Durch Ihr Projekt erhöht sich der Materialverbrauch im Verhältnis zum Output.</t>
  </si>
  <si>
    <t>Ihr Projekt führt nicht zu Veränderung des Materialverbrauchs im Verhältnis zum Output.</t>
  </si>
  <si>
    <t>Durch Ihr Projekt verringert sich der Materialverbrauch im Verhältnis zum Output, in absoluten Werten steigt er an.</t>
  </si>
  <si>
    <t>Durch Ihr Projekt verringert sich der Materialverbrauch in absoluten Werten.</t>
  </si>
  <si>
    <t>Ihr Projekt nimmt keinen Einfluss auf die Art des eingesetzten Materials (d.h. es wird kein Material eingesetzt oder die Art des eingesetzten Materials ändert sich nicht).</t>
  </si>
  <si>
    <t>Durch Ihr Projekt erhöht sich das Transportaufkommen im Verhältnis zum Output.</t>
  </si>
  <si>
    <t>Ihr Projekt bewirkt keine Veränderung des Transportaufkommens.</t>
  </si>
  <si>
    <t>Durch Ihr Projekt verringert sich das Transportaufkommen im Verhältnis zum Output, in absoluten Werten steigt es an.</t>
  </si>
  <si>
    <t>Durch Ihr Projekt verringert sich das Transportaufkommen in absoluten Werten.</t>
  </si>
  <si>
    <t>Ihr Projekt stößt die Schaffung von umweltbelastenden Produkten, Prozessen oder Dienstleistungen an.</t>
  </si>
  <si>
    <t>Ihr Projekt stößt keine Schaffung von Produkten, Prozessen oder Dienstleistungen an
oder 
Ihr Projekt stößt die Schaffung von Produkten, Prozessen oder Dienstleistungen an, die sich in ihren Umweltwirkungen gegenüber herkömmlichen Produkten, Prozessen oder Dienstleistungen nicht unterscheiden.</t>
  </si>
  <si>
    <t>Ihr Projekt stößt die Schaffung von umweltfreundlichen Produkten, Prozessen oder Dienstleistungen als Nebeneffekt an.</t>
  </si>
  <si>
    <r>
      <rPr>
        <b/>
        <sz val="11"/>
        <color theme="1"/>
        <rFont val="Arial"/>
        <family val="2"/>
      </rPr>
      <t>Bezug bei vergleichenden Bewertungen</t>
    </r>
    <r>
      <rPr>
        <sz val="11"/>
        <color theme="1"/>
        <rFont val="Arial"/>
        <family val="2"/>
      </rPr>
      <t xml:space="preserve">
Sofern nicht anders beschrieben, beziehen Sie sich bei Ihren Antworten auf den Zustand vor der Umsetzung Ihres Projekts. Sofern kein vorheriger Zustand besteht, z.B. bei einem neuen Forschungsprojekt, beantworten Sie die Fragen im Vergleich zur herkömmlichen Praxis bzw. herkömmlich eingesetzten Technologien. </t>
    </r>
  </si>
  <si>
    <t>Zur Deckung des Energiebedarfs Ihres Projekts werden Erneuerbare Energien über das gesetzlich geforderte Maß hinaus eingesetzt.</t>
  </si>
  <si>
    <t>Kapazitäten zur Erzeugung erneuerbarer Energie werden über das gesetzlich geforderte Maß hinaus aufgebaut.</t>
  </si>
  <si>
    <r>
      <rPr>
        <b/>
        <sz val="11"/>
        <color theme="1"/>
        <rFont val="Arial"/>
        <family val="2"/>
      </rPr>
      <t xml:space="preserve">Ergänzende Informationen zu 1. Schutzgut Wasser
</t>
    </r>
    <r>
      <rPr>
        <u/>
        <sz val="11"/>
        <color theme="1"/>
        <rFont val="Arial"/>
        <family val="2"/>
      </rPr>
      <t>Relative Verringerung:</t>
    </r>
    <r>
      <rPr>
        <sz val="11"/>
        <color theme="1"/>
        <rFont val="Arial"/>
        <family val="2"/>
      </rPr>
      <t xml:space="preserve"> Die Abwassermenge je Output verringert sich, z.B. m³/Stück. Durch eine erhöhte Produktion, durch eine neue Einrichtung oder neue Energieanlagen erhöht sich in der Regel die Abwassermenge in absoluten Zahlen (m³), sie kann sich jedoch im Verhältnis zum Output verringern. 
Der Output eines Projekts kann ein Produkt, aber auch wissensintensive Arbeitsplätze, Forschungsergebnisse oder installierte Kapazität erneuerbarer Energie sein.
</t>
    </r>
    <r>
      <rPr>
        <u/>
        <sz val="11"/>
        <color theme="1"/>
        <rFont val="Arial"/>
        <family val="2"/>
      </rPr>
      <t>Absolute Verringerung:</t>
    </r>
    <r>
      <rPr>
        <sz val="11"/>
        <color theme="1"/>
        <rFont val="Arial"/>
        <family val="2"/>
      </rPr>
      <t xml:space="preserve"> Die Abwassermenge verringert sich auch in absoluten Zahlen (m³).</t>
    </r>
  </si>
  <si>
    <t>Die Beantwortung der Frage B.1.1 mit "Ja" ist Voraussetzung für die Förderung im EFRE-Programm.</t>
  </si>
  <si>
    <t>Werden in der Nutzungsphase Ihres Projekts die Prinzipien einer umweltfreundlichen Beschaffung umfassend eingehalten?</t>
  </si>
  <si>
    <t>Negativ:
Ausgabe Schutzgüter</t>
  </si>
  <si>
    <t>Positiv:
Ausgabe Schutzgüter</t>
  </si>
  <si>
    <t>Verkettung SG-Nr.</t>
  </si>
  <si>
    <t>Erreichte Punkte neg.</t>
  </si>
  <si>
    <t>Erreichte Punkte pos.</t>
  </si>
  <si>
    <t>Ausgaben für Auswertungsdatei</t>
  </si>
  <si>
    <t>Ausgabe für 0 Punkte ("x" oder leer)</t>
  </si>
  <si>
    <t>Auszublendender Zellbereich</t>
  </si>
  <si>
    <t>Maßnahme des EFRE-Programms</t>
  </si>
  <si>
    <t>Code für Maßnahme</t>
  </si>
  <si>
    <t>Dokumentation der bearbeitenden Stelle zur Plausibilisierung der Angaben laut Formular Zielbeiträge</t>
  </si>
  <si>
    <r>
      <t xml:space="preserve">Fragen zu </t>
    </r>
    <r>
      <rPr>
        <b/>
        <u/>
        <sz val="10"/>
        <rFont val="Arial"/>
        <family val="2"/>
      </rPr>
      <t>direkten</t>
    </r>
    <r>
      <rPr>
        <b/>
        <sz val="10"/>
        <rFont val="Arial"/>
        <family val="2"/>
      </rPr>
      <t xml:space="preserve"> Umweltwirkungen</t>
    </r>
  </si>
  <si>
    <t>Die Angabe des Antragstellers im Formular Zielbeiträge zu der (Teil-)Frage ist plausibel und wurde übernommen.</t>
  </si>
  <si>
    <t xml:space="preserve">Frage Nr. </t>
  </si>
  <si>
    <t>Indikator</t>
  </si>
  <si>
    <t>Thema der (Teil-)Frage</t>
  </si>
  <si>
    <t>Erreichte Punkte je Frage</t>
  </si>
  <si>
    <t>Ja / Nein</t>
  </si>
  <si>
    <t>Wenn nein, bitte hier erläutern</t>
  </si>
  <si>
    <t>Wertebereiche Dropdown-Menus</t>
  </si>
  <si>
    <t xml:space="preserve">Schutzgut Wasser </t>
  </si>
  <si>
    <t xml:space="preserve">Ja </t>
  </si>
  <si>
    <t>Flächen-inanspruchnahme</t>
  </si>
  <si>
    <r>
      <t>Schutzgut Luft
(ohne CO</t>
    </r>
    <r>
      <rPr>
        <b/>
        <vertAlign val="subscript"/>
        <sz val="10"/>
        <rFont val="Arial"/>
        <family val="2"/>
      </rPr>
      <t>2</t>
    </r>
    <r>
      <rPr>
        <b/>
        <sz val="10"/>
        <rFont val="Arial"/>
        <family val="2"/>
      </rPr>
      <t>)</t>
    </r>
  </si>
  <si>
    <t>Biologische Vielfalt, Fauna und Flora</t>
  </si>
  <si>
    <t>Energieerzeugung und Energieverbrauch</t>
  </si>
  <si>
    <t>5.1, A) Inwieweit wird der Energiebedarf Ihres Projekts in der Nutzungsphase durch erneuerbare Energie gedeckt? Oder</t>
  </si>
  <si>
    <t>5.1, B) Inwieweit wird durch Ihr Projekt Kapazität zur Erzeugung erneuerbarer Energie aufgebaut?</t>
  </si>
  <si>
    <t>Materialeinsatz</t>
  </si>
  <si>
    <t>6.1 Inwiefern werden in der Investitionsphase Ihres Projekts ökologische Kriterien beim Materialeinsatz berücksichtigt?</t>
  </si>
  <si>
    <t>Gewicht direkt</t>
  </si>
  <si>
    <r>
      <t xml:space="preserve">Fragen zu </t>
    </r>
    <r>
      <rPr>
        <b/>
        <u/>
        <sz val="10"/>
        <rFont val="Arial"/>
        <family val="2"/>
      </rPr>
      <t>indirekten</t>
    </r>
    <r>
      <rPr>
        <b/>
        <sz val="10"/>
        <rFont val="Arial"/>
        <family val="2"/>
      </rPr>
      <t xml:space="preserve"> Umweltwirkungen </t>
    </r>
  </si>
  <si>
    <t>Aufbau und Weitergabe umweltrelevanten Wissens</t>
  </si>
  <si>
    <t xml:space="preserve">Aufbau und/oder Weitergabe von Wissen/Erfahrungen mit Umweltrelevanz </t>
  </si>
  <si>
    <t>Angabe erfolgte zu Antwort Nr.</t>
  </si>
  <si>
    <t>Umweltfreundliche Beschaffung</t>
  </si>
  <si>
    <t>Umweltfreundliche Beschaffung in der Nutzungsphase</t>
  </si>
  <si>
    <t>kein Einf.</t>
  </si>
  <si>
    <t>x</t>
  </si>
  <si>
    <t>neg.</t>
  </si>
  <si>
    <t>Gewicht indirekt</t>
  </si>
  <si>
    <t>pos.</t>
  </si>
  <si>
    <t>Negativ beeinflusste Schutzgüter (Angabe der Nummern lt. Formular)</t>
  </si>
  <si>
    <t>Positiv beeinflusste Schutzgüter (Angabe der Nummern lt. Formular)</t>
  </si>
  <si>
    <t>Faktor zur Gewichtung direkter gegenüber indirekter Umweltwirkungen (maßnahmenspezifisch)</t>
  </si>
  <si>
    <t>Erreichte Punkte gesamt (Mittelwert)</t>
  </si>
  <si>
    <t>Anm.: Eingabe der Formel muss mit Strg+Umsch+Eingabe abgeschlossen werden (Matrixformel).</t>
  </si>
  <si>
    <t xml:space="preserve">Bewertungsergebnis </t>
  </si>
  <si>
    <t>Frage Nr.</t>
  </si>
  <si>
    <t>Thema</t>
  </si>
  <si>
    <t xml:space="preserve">B.1.1 </t>
  </si>
  <si>
    <t>Weitere Angaben zum Querschnittsziel (freiwillige Maßnahmen)</t>
  </si>
  <si>
    <t>Einbeziehung von Stellen im Vorabverfahren</t>
  </si>
  <si>
    <t>Sonstige innerorganisatorische Maßnahmen</t>
  </si>
  <si>
    <t>Weitere Maßnahme zur Vermeidung von Diskriminierung</t>
  </si>
  <si>
    <t>Anzahl positiver Angaben</t>
  </si>
  <si>
    <t>Bewertungsergebnis</t>
  </si>
  <si>
    <t xml:space="preserve">B.2.1 </t>
  </si>
  <si>
    <t>Ergreifen weiterer Maßnahmen zur Vermeidung von Diskriminierung</t>
  </si>
  <si>
    <t>Vermerk der bearbeitenden Stelle</t>
  </si>
  <si>
    <t>Anmerkungen:</t>
  </si>
  <si>
    <t>Unterschrift / Handzeichen</t>
  </si>
  <si>
    <t xml:space="preserve">Maßnahmen des EFRE-Programms 2014-2020 und Gewichtungsfaktoren direkter und indirekter Umweltwirkungen  </t>
  </si>
  <si>
    <t>Nr</t>
  </si>
  <si>
    <t>Maßnahme Text</t>
  </si>
  <si>
    <t>Gewichtung direkte Effekte</t>
  </si>
  <si>
    <t>Gewichtung indirekte Effekte</t>
  </si>
  <si>
    <t>Faktor Verhältnis</t>
  </si>
  <si>
    <t>40:60</t>
  </si>
  <si>
    <t xml:space="preserve">Anm.: Maßnahmencode ist aus Formular einzulesen, als Grundlage für die Ermittlung der Gewichtungsfaktoren für direkte/indirekte Umweltwirkungen </t>
  </si>
  <si>
    <r>
      <t xml:space="preserve">Als </t>
    </r>
    <r>
      <rPr>
        <u/>
        <sz val="11"/>
        <color theme="1"/>
        <rFont val="Arial"/>
        <family val="2"/>
      </rPr>
      <t>umweltfreundlich</t>
    </r>
    <r>
      <rPr>
        <sz val="11"/>
        <color theme="1"/>
        <rFont val="Arial"/>
        <family val="2"/>
      </rPr>
      <t xml:space="preserve"> werden Materialien bewertet, die im Vergleich zum Stand vor der Projektumsetzung bzw. im Vergleich zu einem herkömmlich eingesetzten Material eine geringere Umweltbelastung aufweisen, z. B. aufgrund eines geringeren Schadstoffgehalts oder weil sie biologisch abbaubar sind. 
Als </t>
    </r>
    <r>
      <rPr>
        <u/>
        <sz val="11"/>
        <color theme="1"/>
        <rFont val="Arial"/>
        <family val="2"/>
      </rPr>
      <t>umweltbelastend</t>
    </r>
    <r>
      <rPr>
        <sz val="11"/>
        <color theme="1"/>
        <rFont val="Arial"/>
        <family val="2"/>
      </rPr>
      <t xml:space="preserve"> werden Materialien bewertet, die ggü. den vorgenannten Bezügen eine höhere Umweltbelastung aufweisen.
</t>
    </r>
    <r>
      <rPr>
        <u/>
        <sz val="11"/>
        <color theme="1"/>
        <rFont val="Arial"/>
        <family val="2"/>
      </rPr>
      <t>Relative Verringerung</t>
    </r>
    <r>
      <rPr>
        <sz val="11"/>
        <color theme="1"/>
        <rFont val="Arial"/>
        <family val="2"/>
      </rPr>
      <t xml:space="preserve">: Der Materialeinsatz je Output verringert sich, z.B. kg/Stück. Durch eine erhöhte Produktion, durch eine neue Einrichtung oder neue Energieanlagen erhöht sich in der Regel der Materialeinsatz in absoluten Zahlen, er kann sich jedoch im Verhältnis zum Output verringern. Der Output eines Projekts kann ein Produkt, aber auch wissensintensive Arbeitsplätze, Forschungsergebnisse oder installierte Kapazität erneuerbarer Energie sein.
</t>
    </r>
    <r>
      <rPr>
        <u/>
        <sz val="11"/>
        <color theme="1"/>
        <rFont val="Arial"/>
        <family val="2"/>
      </rPr>
      <t>Absolute Verringerung:</t>
    </r>
    <r>
      <rPr>
        <sz val="11"/>
        <color theme="1"/>
        <rFont val="Arial"/>
        <family val="2"/>
      </rPr>
      <t xml:space="preserve"> Der Materialeinsatz verringert sich auch in absoluten Zahlen (z.B. kg).</t>
    </r>
  </si>
  <si>
    <t xml:space="preserve">Angaben entsprechend Stufe 2 werden stets positiver, also mit einer höheren Punktezahl bewertet, als Angaben nach Stufe 1.
Negativ bewertet wird, wenn sich die Ressourcennutzung im Verhältnis zum Output erhöht, Ihr Projekt also zu einer Verschlechterung der Ressourceneffizienz führt. </t>
  </si>
  <si>
    <t>– Durch Ihr Projekt ändert sich die Größe der versiegelten Fläche (ggf. in der Bilanz) nicht.</t>
  </si>
  <si>
    <t>Durch Ihr Projekt entsteht kein zusätzlicher Energiebedarf oder
zur Deckung des Energiebedarfs Ihres Projekts werden Erneuerbare Energien nur im Rahmen des gesetzlich geforderten Maßes eingesetzt.</t>
  </si>
  <si>
    <t xml:space="preserve">– Veränderung der Anlieferwege oder der Anliefermenge, z.B. durch eine veränderte Zulieferstruktur oder durch neue Einrichtungen mit neuen Zulieferbedarfen. 
Nicht gewertet werden Veränderungen im Transportaufkommen von Personal.
– Veränderung der Absatzwege oder der Absatzmenge, z.B. durch eine veränderte Kunden- oder Nutzerstruktur oder durch erhöhten Absatz. 
</t>
  </si>
  <si>
    <r>
      <rPr>
        <b/>
        <sz val="11"/>
        <rFont val="Arial"/>
        <family val="2"/>
      </rPr>
      <t>Ergänzende Informationen zu 9. Umweltfreundliche Beschaffung</t>
    </r>
    <r>
      <rPr>
        <sz val="11"/>
        <rFont val="Arial"/>
        <family val="2"/>
      </rPr>
      <t xml:space="preserve">
Umweltfreundliche Beschaffung bedeutet, dass bei der Beschaffung von Produkten oder Dienstleistungen ökologische Aspekte berücksichtigt werden, wie z.B. bei der Beschaffung von Geräten deren Energieeffizienz und/oder Reparaturfreundlichkeit oder bei der Beschaffung von Materialien deren Umweltfreundlichkeit und/oder Recyclinganteil. 
Bei Angabe mit "Ja" konkretisieren Sie Ihre Angabe bitte durch Ankreuzen eines der o.g. Systeme bzw. "Sonstiges" und Erläutern Sie Ihre Angabe.
Sofern eines der o.g. Systeme bei Ihnen zeitnah zur Einführung vorgesehen ist, kreuzen Sie bitte ebenfalls das betreffende System an. 
Unter "Sonstiges" können Sie ggf. andere Grundlagen / Nachweise für die umfassende Einhaltung der Prinzipien einer umweltfreundlichen Beschaffung angeben. </t>
    </r>
  </si>
  <si>
    <t xml:space="preserve">Es gehört zu den vorrangigen Zielen Ihres Projekts, die Schaffung umweltfreundlicher Produkte, Prozesse oder Dienstleistungen anzustoßen. </t>
  </si>
  <si>
    <t>Angaben lt. Formular</t>
  </si>
  <si>
    <r>
      <t xml:space="preserve">Zwischenergebnis: </t>
    </r>
    <r>
      <rPr>
        <sz val="10"/>
        <color theme="1"/>
        <rFont val="Arial"/>
        <family val="2"/>
      </rPr>
      <t>Erreichte Punkte indirekte Umweltwirkungen (Mittelwert)</t>
    </r>
  </si>
  <si>
    <r>
      <t xml:space="preserve">Zwischenergebnis: </t>
    </r>
    <r>
      <rPr>
        <sz val="10"/>
        <color theme="1"/>
        <rFont val="Arial"/>
        <family val="2"/>
      </rPr>
      <t>Erreichte Punkte direkte Umweltwirkungen (Mittelwert)</t>
    </r>
  </si>
  <si>
    <t>Transportaufkommen</t>
  </si>
  <si>
    <r>
      <rPr>
        <b/>
        <sz val="11"/>
        <color theme="1"/>
        <rFont val="Arial"/>
        <family val="2"/>
      </rPr>
      <t>Ergänzende Informationen zu 3. Schutzgut Luft</t>
    </r>
    <r>
      <rPr>
        <sz val="11"/>
        <color theme="1"/>
        <rFont val="Arial"/>
        <family val="2"/>
      </rPr>
      <t xml:space="preserve">
Als Auswirkung auf das Schutzgut Luft werden Veränderungen der Emission von Luftschadstoffen und von Lärm gewertet.
Zu den Luftschadstoffen gehören z.B. Feinstäube, Schwefeldioxid etc., die in die Umgebungsluft abgegeben werden und zu negativen Auswirkungen auf Menschen und die Umwelt führen können. 
Auswirkungen Ihres Projekts auf die Emission von Treibhausgasen, wie CO</t>
    </r>
    <r>
      <rPr>
        <vertAlign val="subscript"/>
        <sz val="11"/>
        <color theme="1"/>
        <rFont val="Arial"/>
        <family val="2"/>
      </rPr>
      <t>2</t>
    </r>
    <r>
      <rPr>
        <sz val="11"/>
        <color theme="1"/>
        <rFont val="Arial"/>
        <family val="2"/>
      </rPr>
      <t xml:space="preserve">, werden bei Frage 5 gewertet und sind hier nicht Gegenstand der Bewertung.
</t>
    </r>
    <r>
      <rPr>
        <u/>
        <sz val="11"/>
        <color theme="1"/>
        <rFont val="Arial"/>
        <family val="2"/>
      </rPr>
      <t>Relative Verringerung</t>
    </r>
    <r>
      <rPr>
        <sz val="11"/>
        <color theme="1"/>
        <rFont val="Arial"/>
        <family val="2"/>
      </rPr>
      <t xml:space="preserve">: Die Emissionen von Luftschadstoffen / Lärm je Output verringern sich, z.B. für Lärm in dB/Stück. Durch eine erhöhte Produktion oder durch eine neue Einrichtung erhöhen sich in der Regel die Luftschadstoffemissionen in absoluten Zahlen, sie können sich jedoch im Verhältnis zum Output verringern.
Der Output eines Projekts kann ein Produkt, aber auch wissensintensive Arbeitsplätze, Forschungsergebnisse oder installierte Kapazität erneuerbarer Energie sein. 
</t>
    </r>
    <r>
      <rPr>
        <u/>
        <sz val="11"/>
        <color theme="1"/>
        <rFont val="Arial"/>
        <family val="2"/>
      </rPr>
      <t>Absolute Verringerung</t>
    </r>
    <r>
      <rPr>
        <sz val="11"/>
        <color theme="1"/>
        <rFont val="Arial"/>
        <family val="2"/>
      </rPr>
      <t>: Die Emissionen von Luftschadstoffen / Lärm verringern sich auch in absoluten Zahlen (z.B. für Lärm in dB).</t>
    </r>
  </si>
  <si>
    <t>Wird durch Ihr Projekt die Schaffung von Produkten, Prozessen oder Dienstleistungen mit Umweltwirkungen angestoßen und welchen Stellenwert hat dies für die Ziele Ihres Projekts?</t>
  </si>
  <si>
    <t xml:space="preserve">10. </t>
  </si>
  <si>
    <t>Umweltwirkungen von angestoßenen Investitionen und von angestoßenem Konsum</t>
  </si>
  <si>
    <t xml:space="preserve">9. </t>
  </si>
  <si>
    <t>7.</t>
  </si>
  <si>
    <t>8.</t>
  </si>
  <si>
    <t>6.</t>
  </si>
  <si>
    <t xml:space="preserve">5. </t>
  </si>
  <si>
    <t xml:space="preserve">4. </t>
  </si>
  <si>
    <t xml:space="preserve">3. </t>
  </si>
  <si>
    <t xml:space="preserve">2. </t>
  </si>
  <si>
    <t>Flächeninanspruchnahme</t>
  </si>
  <si>
    <t xml:space="preserve">1. </t>
  </si>
  <si>
    <t>Schutzgut Wasser</t>
  </si>
  <si>
    <t xml:space="preserve">Anstoßen der Schaffung von Produkten, Prozessen oder Dienstleistungen mit Umweltwirkungen </t>
  </si>
  <si>
    <r>
      <rPr>
        <b/>
        <sz val="11"/>
        <color theme="1"/>
        <rFont val="Arial"/>
        <family val="2"/>
      </rPr>
      <t>Bewertung relativer und absoluter Veränderungen</t>
    </r>
    <r>
      <rPr>
        <sz val="11"/>
        <color theme="1"/>
        <rFont val="Arial"/>
        <family val="2"/>
      </rPr>
      <t xml:space="preserve">
Die Leistungen Ihres Projekts werden auch als dessen Output bezeichnet. Je nach Art Ihres Projekts kann der Output z.B. in Form von Forschungsergebnissen, hergestellten Produkten, installierter Kapazität zur Erzeugung erneuerbarer Energien oder auch in Form von wissensintensiven Arbeitsplätzen erbracht werden.
Positive Umweltwirkungen Ihres Projekts werden in der Regel in zwei Stufen bewertet: </t>
    </r>
  </si>
  <si>
    <t>A. Bewertung Ihres Projekts im Querschnittsziel Nachhaltige Entwicklung</t>
  </si>
  <si>
    <t>B.2 Bewertung Ihres Projekts im Querschnittsziel Gleichstellung von Männern und Frauen</t>
  </si>
  <si>
    <t>Bewertungsergebnis Ihres Projekts im Querschnittsziel Nachhaltige Entwicklung</t>
  </si>
  <si>
    <t>Bewertungsergebnis Ihres Projekts im Querschnittsziel Gleichstellung von Männern und Frauen</t>
  </si>
  <si>
    <t>11. Indirekte Wirkungen auf Schutzgüter</t>
  </si>
  <si>
    <t>Inwieweit wirken sich die durch Ihr Projekt geschaffenen Produkte, Prozesse oder Dienstleistungen auf die folgenden Bereiche aus (Mehrfachnennungen möglich)?</t>
  </si>
  <si>
    <t>Die geschaffenen Produkte, Prozesse oder Dienstleistungen wirken sich negativ auf einen oder mehrere der folgenden Bereiche aus (Mehrfachnennungen möglich).</t>
  </si>
  <si>
    <t>Die geschaffenen Produkte, Prozesse oder Dienstleistungen wirken sich auf keinen der oben genannten Bereiche aus.</t>
  </si>
  <si>
    <t>Die geschaffenen Produkte, Prozesse oder Dienstleistungen wirken sich positiv auf einen oder mehrere der folgenden Bereiche aus (Mehrfachnennungen möglich).</t>
  </si>
  <si>
    <r>
      <rPr>
        <b/>
        <sz val="11"/>
        <color theme="1"/>
        <rFont val="Arial"/>
        <family val="2"/>
      </rPr>
      <t>Ergänzende Informationen zu 11. Indirekte Wirkungen auf Schutzgüter</t>
    </r>
    <r>
      <rPr>
        <sz val="11"/>
        <color theme="1"/>
        <rFont val="Arial"/>
        <family val="2"/>
      </rPr>
      <t xml:space="preserve">
Vergleiche ergänzende Informationen zu 10. Umweltwirkungen von angestoßenen Investitionen und von angestoßenem Konsum.
Die Punktzahl je Antwort resultiert aus der Anzahl der angegebenen Bereiche. Bei positiven bzw. negativen Wirkungen auf nur </t>
    </r>
    <r>
      <rPr>
        <u/>
        <sz val="11"/>
        <color theme="1"/>
        <rFont val="Arial"/>
        <family val="2"/>
      </rPr>
      <t>einen</t>
    </r>
    <r>
      <rPr>
        <sz val="11"/>
        <color theme="1"/>
        <rFont val="Arial"/>
        <family val="2"/>
      </rPr>
      <t xml:space="preserve"> Bereich, werden 0,5 bzw. -0,5 Punkte angerechnet. Bei positiven bzw. negativen Wirkungen auf </t>
    </r>
    <r>
      <rPr>
        <u/>
        <sz val="11"/>
        <color theme="1"/>
        <rFont val="Arial"/>
        <family val="2"/>
      </rPr>
      <t>zwei oder mehr</t>
    </r>
    <r>
      <rPr>
        <sz val="11"/>
        <color theme="1"/>
        <rFont val="Arial"/>
        <family val="2"/>
      </rPr>
      <t xml:space="preserve"> Bereiche, wird 1 bzw. -1 Punkt angerechnet. Die Gesamtpunktzahl für diesen Indikator ergibt sich aus der Summe der Punkte pro Antwort.</t>
    </r>
  </si>
  <si>
    <t>Ergänzend zur Information: Bilanz der Flächenversiegelung (m²)</t>
  </si>
  <si>
    <t>Indirekte Wirkungen auf Schutzgüter</t>
  </si>
  <si>
    <r>
      <t xml:space="preserve">Es werden </t>
    </r>
    <r>
      <rPr>
        <u/>
        <sz val="10"/>
        <rFont val="Arial"/>
        <family val="2"/>
      </rPr>
      <t>keine</t>
    </r>
    <r>
      <rPr>
        <sz val="10"/>
        <rFont val="Arial"/>
        <family val="2"/>
      </rPr>
      <t xml:space="preserve"> Wirkungen</t>
    </r>
    <r>
      <rPr>
        <sz val="10"/>
        <color theme="1"/>
        <rFont val="Arial"/>
        <family val="2"/>
      </rPr>
      <t xml:space="preserve"> auf die genannten Bereiche angegeben 
(Anzeige hier mit "x", dies führt zur Bewertung mit 0 Punkten) </t>
    </r>
    <r>
      <rPr>
        <b/>
        <sz val="10"/>
        <rFont val="Arial"/>
        <family val="2"/>
      </rPr>
      <t>oder</t>
    </r>
  </si>
  <si>
    <r>
      <t xml:space="preserve">Es werden </t>
    </r>
    <r>
      <rPr>
        <u/>
        <sz val="10"/>
        <rFont val="Arial"/>
        <family val="2"/>
      </rPr>
      <t>negative</t>
    </r>
    <r>
      <rPr>
        <sz val="10"/>
        <rFont val="Arial"/>
        <family val="2"/>
      </rPr>
      <t xml:space="preserve"> Wirkungen auf einen oder mehrere Bereiche angegeben</t>
    </r>
    <r>
      <rPr>
        <sz val="10"/>
        <color theme="1"/>
        <rFont val="Arial"/>
        <family val="2"/>
      </rPr>
      <t xml:space="preserve">
(-0,5 Punkte oder -1 Punkt) </t>
    </r>
    <r>
      <rPr>
        <b/>
        <sz val="10"/>
        <rFont val="Arial"/>
        <family val="2"/>
      </rPr>
      <t>und/oder</t>
    </r>
  </si>
  <si>
    <r>
      <t xml:space="preserve">Es werden </t>
    </r>
    <r>
      <rPr>
        <u/>
        <sz val="10"/>
        <rFont val="Arial"/>
        <family val="2"/>
      </rPr>
      <t>positive</t>
    </r>
    <r>
      <rPr>
        <sz val="10"/>
        <rFont val="Arial"/>
        <family val="2"/>
      </rPr>
      <t xml:space="preserve"> Wirkungen auf einen oder mehrere Bereiche angegeben</t>
    </r>
    <r>
      <rPr>
        <sz val="10"/>
        <color theme="1"/>
        <rFont val="Arial"/>
        <family val="2"/>
      </rPr>
      <t xml:space="preserve">
(0,5 oder 1 Punkt).</t>
    </r>
  </si>
  <si>
    <t>Spezielle Einrichtungen, die die Vereinbarkeit von Familie und Beruf erleichtern</t>
  </si>
  <si>
    <t xml:space="preserve">Zu A.: Querschnittsziel Nachhaltige Entwicklung </t>
  </si>
  <si>
    <t>Zu B.2: Querschnittsziel Gleichstellung von Männern und Frauen</t>
  </si>
  <si>
    <t>Bewertung der Förderfähigkeit Ihres Projekts in Bezug auf die Querschnittsziele:</t>
  </si>
  <si>
    <t>C. Zusammenfassung der Bewertungsergebnisse Ihres Projekts in den Querschnittszielen des EFRE-Programms</t>
  </si>
  <si>
    <t>Ausgabe f. Ausw. Datei</t>
  </si>
  <si>
    <t>Li.: Erreichte Punkte</t>
  </si>
  <si>
    <t>Li.: Antwort Nr.</t>
  </si>
  <si>
    <t>Li.: Err. Punkte</t>
  </si>
  <si>
    <t>Li.: Flächengröße</t>
  </si>
  <si>
    <t>Schwellenwerte</t>
  </si>
  <si>
    <t>Wir verfügen über ein zertifiziertes Umweltmanagementsystem (z.B. Eintrag ins EMAS-Register oder Zertifizierung nach ISO 14001)</t>
  </si>
  <si>
    <t xml:space="preserve">Wir verfügen über einen Nachweis, dass die nach EMAS notwendigen Umweltmanagementmaßnahmen eingehalten werden (Informationen unter http://www.emas.de) </t>
  </si>
  <si>
    <t>Wir verfügen über einen dokumentierten Beschluss zur umweltfreundlichen Beschaffung (z.B. Gemeinderatsbeschluss, Beschluss der Unternehmensführung, Beschluss der Institutionsleitung)</t>
  </si>
  <si>
    <t>Wir sind Mitglied in der procura+ Kampagne</t>
  </si>
  <si>
    <t xml:space="preserve"> Punkt bei "ja" wird nur ausgegeben, wenn mindestens eines der unten angeführten Beispiele aktiviert ist</t>
  </si>
  <si>
    <t xml:space="preserve"> Ausgabe der angekreutzten Beispiele wird nicht übernommen in Auswertungsdatei / Reporting</t>
  </si>
  <si>
    <t>Li.: Hilfsformel für Warnhinweis zu Frage 9. Ausgabe = 0, wenn alle Bspe. Leer (Falsch), Ausgabe = 1, wenn mind. eines angekreuzt (Wahr)</t>
  </si>
  <si>
    <t>i-Kasten enthält individualisierten Text für Maßnahme A9 bzgl. Besitz/Betriebsges., der für andere Maßnahmen an dieser Stelle nicht erforderlich ist.</t>
  </si>
  <si>
    <t>Zusammenfassung und Bewertung der Angaben zu den Querschnittszielen
gemäß Antrag auf Förderung</t>
  </si>
  <si>
    <t xml:space="preserve">Erläuterung zu Teil I des Formulars: </t>
  </si>
  <si>
    <t>Die Beteiligung Dritter während der Projektumsetzung ist mit Bestandteil Ihres Projekts (z.B. Bürgerbeteiligung, Ansprache von Unternehmen). Hierbei werden die unterschiedlichen Lebens- und Arbeitssituationen von Männern und Frauen berücksichtigt.</t>
  </si>
  <si>
    <t>Frage B.2.2 ist einzig bei diesem Formular ausgeblendet</t>
  </si>
  <si>
    <t>Ausgabe Angaben</t>
  </si>
  <si>
    <t>"Investor" individuell für Maßnahme A9, sonst hier "Antragsteller"</t>
  </si>
  <si>
    <t>Angabe nutzende(s) Unternehmen individuell für Maßnahme A9, sonst hier keine Abfrage</t>
  </si>
  <si>
    <t>Maßnahmencode A9 in diesem Formular konstant</t>
  </si>
  <si>
    <t>Erreichte Punkte je (Teil-) Frage lt. Formular</t>
  </si>
  <si>
    <t>Antragsteller / Investor</t>
  </si>
  <si>
    <t>Projektbezeichnung</t>
  </si>
  <si>
    <t>- Stufe 1: Ihr Projekt führt zu einer relativen Verringerung der Ressourcennutzung im Verhältnis zum Output, z.B. zur Verringerung der benötigten Materialmenge je hergestellter Einheit. Dies kennzeichnet eine Verbesserung der Effizienz der Ressourcennutzung. Dabei kann die Ressourcennutzung insgesamt weiter angestiegen sein.
- Stufe 2: Ihr Projekt führt zu einer absoluten Verringerung der Ressourcennutzung.</t>
  </si>
  <si>
    <r>
      <rPr>
        <b/>
        <sz val="11"/>
        <color theme="1"/>
        <rFont val="Arial"/>
        <family val="2"/>
      </rPr>
      <t xml:space="preserve">Ergänzende Informationen zu 5. Energieerzeugung und Energieverbrauch
</t>
    </r>
    <r>
      <rPr>
        <sz val="11"/>
        <color theme="1"/>
        <rFont val="Arial"/>
        <family val="2"/>
      </rPr>
      <t xml:space="preserve">Zu den erneuerbare Energien zählen die in den jeweils gültigen Fassungen des Erneuerbare-Energien-Gesetzes (EEG, vgl. § 5 Nr. 14) und des Erneuerbare-Energien-Wärmegesetzes (EEWärmeG, vgl. § 2) aufgeführten Energien, wie Wasserkraft, Windenergie, solare Strahlungsenergie, Geothermie, Energie aus Biomasse und Umweltwärme. 
Die Nutzung von Abwärme kann nur bei Einhaltung der Anforderungen des EEWärmeG bzw. des Erneuerbare-Wärme-Gesetzes (EWärmeG) des Landes geltend gemacht werden (siehe www.gesetze-im-internet.de).
Der Einsatz erneuerbarer Energien kann nur positiv geltend gemacht werden, wenn dieser </t>
    </r>
    <r>
      <rPr>
        <u/>
        <sz val="11"/>
        <color theme="1"/>
        <rFont val="Arial"/>
        <family val="2"/>
      </rPr>
      <t>über das gesetzlich geforderte Maß hinaus</t>
    </r>
    <r>
      <rPr>
        <sz val="11"/>
        <color theme="1"/>
        <rFont val="Arial"/>
        <family val="2"/>
      </rPr>
      <t xml:space="preserve"> erfolgt. Entsprechende Informationen sind z. B. dem EEWärmeG in der jeweils gültigen Fassung zu entnehmen.
</t>
    </r>
    <r>
      <rPr>
        <u/>
        <sz val="11"/>
        <color theme="1"/>
        <rFont val="Arial"/>
        <family val="2"/>
      </rPr>
      <t>Relative Verringerung</t>
    </r>
    <r>
      <rPr>
        <sz val="11"/>
        <color theme="1"/>
        <rFont val="Arial"/>
        <family val="2"/>
      </rPr>
      <t xml:space="preserve">: Der Energieverbrauch je Output verringert sich (kWh/Stück), z. B. durch die Anschaffung zusätzlicher, energieeffizienter Maschinen, durch den Bau zusätzlicher Gebäude mit reduziertem Wärmebedarf. Durch die erhöhte Stückzahl steigt der Energieverbrauch in der Regel in absoluten Zahlen (kWh), er kann sich jedoch im Verhältnis zum Output veringern. 
</t>
    </r>
    <r>
      <rPr>
        <u/>
        <sz val="11"/>
        <color theme="1"/>
        <rFont val="Arial"/>
        <family val="2"/>
      </rPr>
      <t>Absolute Verringerung:</t>
    </r>
    <r>
      <rPr>
        <sz val="11"/>
        <color theme="1"/>
        <rFont val="Arial"/>
        <family val="2"/>
      </rPr>
      <t xml:space="preserve"> Der Energieverbrauch verringert sich auch in absoluten Zahlen (kWh).</t>
    </r>
  </si>
  <si>
    <t>Anlage zum Antrag auf Förderung</t>
  </si>
  <si>
    <t>Formular zur elektronischen Übermittlung als Excel-Datei an efre@l-bank.de</t>
  </si>
  <si>
    <r>
      <t xml:space="preserve">Gesetzliche Anforderungen an das Querschnittsziel werden erfüllt
Hinweis: </t>
    </r>
    <r>
      <rPr>
        <sz val="10"/>
        <rFont val="Arial"/>
        <family val="2"/>
      </rPr>
      <t>Die Beantwortung der Frage mit "Ja" ist Voraussetzung für die Förderung im EFRE-Programm.</t>
    </r>
  </si>
  <si>
    <t xml:space="preserve">Als umweltbelastend bewertet werden Produkte, Prozesse oder Dienstleistungen, die bei Betrachtung des einzelnen Produkts, Prozesses oder der Dienstleistung zu einer Erhöhung der Umweltbelastung führen.
Beispiele sind Produkte mit verkürzter Lebensdauer, verminderter Recyclingfähigkeit und/oder Reparaturfreundlichkeit.
</t>
  </si>
  <si>
    <r>
      <rPr>
        <b/>
        <sz val="11"/>
        <color theme="1"/>
        <rFont val="Arial"/>
        <family val="2"/>
      </rPr>
      <t>Ergänzende Informationen zu 10. Umweltwirkungen von angestoßenen Investitionen und von angestoßenem Konsum</t>
    </r>
    <r>
      <rPr>
        <sz val="11"/>
        <color theme="1"/>
        <rFont val="Arial"/>
        <family val="2"/>
      </rPr>
      <t xml:space="preserve">
Diese Frage ist auf die Bewertung der indirekt durch Ihr gefördertes Projekt verursachten Umweltwirkungen ausgerichtet (wie auch die weiteren Fragen 7 bis 11). Nicht bewertet werden hier die direkten Umweltwirkungen Ihres Projekts, die bereits Gegenstand der Bewertung bei den Fragen 1 bis 6 waren. 
Es wird bewertet, ob Ihr Projekt Investitionen und/oder Konsum Dritter (z.B. Konsumenten, Kunden Ihres geförderten Unternehmens, bzw. Anwender von im Rahmen Ihres Projekts entwickelten Produkten, Prozessen oder Dienstleistungen) mit Umweltwirkungen anstößt und wenn ja, welchen Stellenwert dies für die Zielsetzungen Ihres Projekts hat.
Investitionen (z.B. in Anlagen) und Konsum (z.B. von Produkten) zählen als durch Ihr Projekt angestoßen, wenn durch Ihr Projekt wesentliche Voraussetzungen geschaffen werden, dass nachgelagert zur Umsetzung Ihres Projekts umweltrelevante Investitionen und Konsum durch Dritte eintreten. Dies ist z.B. der Fall, wenn in Ihrem Projekt Produkte (wie Anlagen, Gebrauchs- oder Verbrauchsgüter etc.), Prozesse oder Dienstleistungen entwickelt oder hergestellt werden oder wenn für deren Entwicklung oder Herstellung Wissen erarbeitet wird, wie etwa bei Forschungs- und Entwicklungsprojekten.
Produkte, Prozesse oder Dienstleistungen können gegenüber dem Stand vor der Projektumsetzung bzw. im Vergleich zu herkömmlichen Produkten, Prozessen oder Dienstleistungen entweder als umweltfreundlich oder als umweltbelastend bewertet werden oder sie führen nicht zu Veränderungen von Umweltwirkungen. 
Als umweltfreundlich bewertet werden Produkte, Prozesse oder Dienstleistungen, die bei Betrachtung des einzelnen Produkts, Prozesses oder der Dienstleistung zu einer Verringerung der Umweltbelastung führen.
Beispiele sind energiebetriebene Produkte mit verbesserter Energieeffizienz, Produkte zur Erzeugung erneuerbarer Energien, Produkte mit längerer Produktlebensdauer, verbesserter Recyclingfähigkeit, verbesserter Reparaturfreundlichkeit, verringerten Emissionswerten etc.</t>
    </r>
    <r>
      <rPr>
        <b/>
        <sz val="11"/>
        <color theme="1"/>
        <rFont val="Arial"/>
        <family val="2"/>
      </rPr>
      <t xml:space="preserve">
</t>
    </r>
  </si>
  <si>
    <r>
      <t xml:space="preserve">Mit der vorliegenden Auswertungsdatei kann eine unverbindliche Bewertung Ihres Projekts in den Querschnittszielen des EFRE-Programms ermittelt werden. 
Diese Auswertungsdatei ist </t>
    </r>
    <r>
      <rPr>
        <b/>
        <u/>
        <sz val="10"/>
        <rFont val="Arial"/>
        <family val="2"/>
      </rPr>
      <t>kein</t>
    </r>
    <r>
      <rPr>
        <b/>
        <sz val="10"/>
        <rFont val="Arial"/>
        <family val="2"/>
      </rPr>
      <t xml:space="preserve"> verpflichtender Bestandteil der Antragsunterlagen.
Die Bewertungsergebnisse werden auf der Grundlage Ihrer Angaben in Teil II des Formulars "Geplante Zielbeiträge beim Antrag auf Förderung" automatisiert ermittelt.</t>
    </r>
  </si>
  <si>
    <t>Die endgültigen Bewertungsergebnisse stehen erst nach Prüfung Ihrer Angaben durch die bearbeitende Stelle fest und können ggf. von den in diesem Dokument ausgegebenen Ergebnissen abweichen.
Die Bewertung Ihrer Angaben in Teil I des Formulars Zielbeiträge wird von den zuständigen Verwaltungsstellen aus fachlicher Sicht unabhängig von dieser Auswertungsdatei vorgenommen.</t>
  </si>
  <si>
    <t>Hinweis zu Durchführung und Nachweis von Informations- und Kommunikationsmaßnahmen:</t>
  </si>
  <si>
    <r>
      <t xml:space="preserve">Bitte füllen Sie die blau markierten Eingabefelder im vorliegenden Formular elektronisch  in der Excel-Datei aus und beachten Sie dazu die Erläuterungen, Definitionen und ergänzenden Informationen. Ihre Angaben müssen bei Vor-Ort-Überprüfungen nachvollziehbar sein.
Bitte übermitteln Sie das ausgefüllte Formular </t>
    </r>
    <r>
      <rPr>
        <b/>
        <u/>
        <sz val="11"/>
        <rFont val="Arial"/>
        <family val="2"/>
      </rPr>
      <t>elektronisch als Excel-Datei</t>
    </r>
    <r>
      <rPr>
        <b/>
        <sz val="11"/>
        <rFont val="Arial"/>
        <family val="2"/>
      </rPr>
      <t xml:space="preserve"> an die L-Bank, E-Mail: efre@l-bank.de.
Fragen können Sie gerne unter vorgenannter E-Mail-Adresse an die L-Bank richten.</t>
    </r>
  </si>
  <si>
    <r>
      <t xml:space="preserve">Bitte vergewissern Sie sich, dass Ihre Angaben vollständig sind übermitteln Sie das ausgefüllte Formular </t>
    </r>
    <r>
      <rPr>
        <b/>
        <u/>
        <sz val="11"/>
        <rFont val="Arial"/>
        <family val="2"/>
      </rPr>
      <t>elektronisch als Excel-Datei</t>
    </r>
    <r>
      <rPr>
        <b/>
        <sz val="11"/>
        <rFont val="Arial"/>
        <family val="2"/>
      </rPr>
      <t xml:space="preserve"> an die L-Bank, 
E-Mail: efre@l-bank.de.</t>
    </r>
  </si>
  <si>
    <r>
      <t xml:space="preserve">Bei Abschluss Ihres Projekts werden Sie um Angaben und Nachweise zu den im Rahmen Ihres Projekts durchgeführten Informations- und Kommunikationsmaßnahmen gebeten (wie zu Anzahl und Auflage der Flyer/Broschüren/Publikationen, Anzahl durchgeführter Informationsveranstaltungen und Zahl der Teilnehmenden etc.). Bitte halten Sie entsprechende Angaben und Nachweise daher bei sich vor. Diese werden mit dem Formular "Erreichte Zielbeiträge beim Verwendungsnachweis" erhoben.
Nachweise zu Ihren Informations- und Kommunikationsmaßnahmen übersenden Sie bitte </t>
    </r>
    <r>
      <rPr>
        <b/>
        <u/>
        <sz val="11"/>
        <color theme="1"/>
        <rFont val="Arial"/>
        <family val="2"/>
      </rPr>
      <t>elektronisch</t>
    </r>
    <r>
      <rPr>
        <b/>
        <sz val="11"/>
        <color theme="1"/>
        <rFont val="Arial"/>
        <family val="2"/>
      </rPr>
      <t xml:space="preserve"> (z. B. als Scans) per E-Mail mit dem Verwendungsnachweis an die L-Bank. Das o.g. Formular enthält dazu nähere Informationen.
</t>
    </r>
  </si>
  <si>
    <r>
      <rPr>
        <sz val="11"/>
        <rFont val="Arial"/>
        <family val="2"/>
      </rPr>
      <t xml:space="preserve">Hinweis zum Deutschen Nachhaltigkeitskodex (DNK): Der DNK ist ein Standard für Transparenz über Nachhaltigkeitsmanagement von Unternehmen. Weitere Informationen s. unter </t>
    </r>
    <r>
      <rPr>
        <u/>
        <sz val="11"/>
        <color theme="10"/>
        <rFont val="Arial"/>
        <family val="2"/>
      </rPr>
      <t>http://www.deutscher-nachhaltigkeitskodex.de/de/startseite.html</t>
    </r>
  </si>
  <si>
    <t>Das vorliegende Formular dient der Erhebung der Beiträge Ihres Projekts zu den Zielen des EFRE-Programms (Zielbeiträge). 
Die Zielbeiträge Ihres Projekts werden erhoben anhand von Angaben 
       - zu den Spezifischen Zielen des EFRE-Programms (Teil I des Formulars) 
       - zu den Querschnittszielen des EFRE-Programms (Teil II des Formulars)</t>
  </si>
  <si>
    <t>Wir haben eine Entsprechenserklärung zum Deutschen Nachhaltigkeitskodex (vgl. untenstehender Hinweis) abgegeben, in der die umfassende Einhaltung der Prinzipien einer umweltfreundlichen Beschaffung dargestellt wird.</t>
  </si>
  <si>
    <r>
      <rPr>
        <b/>
        <sz val="26"/>
        <color theme="3"/>
        <rFont val="Rockwell"/>
        <family val="1"/>
      </rPr>
      <t>i</t>
    </r>
    <r>
      <rPr>
        <b/>
        <sz val="11"/>
        <color theme="3"/>
        <rFont val="Rockwell"/>
        <family val="1"/>
      </rPr>
      <t xml:space="preserve"> 
</t>
    </r>
    <r>
      <rPr>
        <u/>
        <sz val="11"/>
        <color theme="1"/>
        <rFont val="Arial"/>
        <family val="2"/>
      </rPr>
      <t/>
    </r>
  </si>
  <si>
    <t>Ergänzende Informationen zu 1. Schutzgut Wasser</t>
  </si>
  <si>
    <r>
      <t xml:space="preserve">
Ergänzende Informationen zu 2. Flächeninanspruchnahme
</t>
    </r>
    <r>
      <rPr>
        <u/>
        <sz val="11"/>
        <color theme="1"/>
        <rFont val="Arial"/>
        <family val="2"/>
      </rPr>
      <t/>
    </r>
  </si>
  <si>
    <t>Ergänzende Informationen zu 3. Schutzgut Luft</t>
  </si>
  <si>
    <t>Ergänzende Informationen zu 4. Biologische Vielfalt, Fauna und Flora</t>
  </si>
  <si>
    <t>Ergänzende Informationen zu 5. Energieerzeugung und Energieverbrauch</t>
  </si>
  <si>
    <t>Ergänzende Informationen zu 6. Materialeinsatz</t>
  </si>
  <si>
    <t>Ergänzende Informationen zu 8. Aufbau und Weitergabe umweltrelevanten Wissens</t>
  </si>
  <si>
    <t>Ergänzende Informationen zu 9. Umweltfreundliche Beschaffung</t>
  </si>
  <si>
    <t>Ergänzende Informationen zu 10. Umweltwirkungen von angestoßenen Investitionen und von angestoßenem Konsum</t>
  </si>
  <si>
    <t>Ergänzende Informationen zu 11. Indirekte Wirkungen auf Schutzgüter</t>
  </si>
  <si>
    <t xml:space="preserve">
</t>
  </si>
  <si>
    <t>Ergänzende Informationen zu 
Teil II – Querschnittsziele des EFRE-Programms</t>
  </si>
  <si>
    <r>
      <rPr>
        <b/>
        <u/>
        <sz val="11"/>
        <color theme="1"/>
        <rFont val="Arial"/>
        <family val="2"/>
      </rPr>
      <t xml:space="preserve">Ergänzende Informationen zur Bearbeitung der Fragen zum Querschnittsziel Nachhaltige Entwicklung </t>
    </r>
    <r>
      <rPr>
        <sz val="11"/>
        <color theme="1"/>
        <rFont val="Arial"/>
        <family val="2"/>
      </rPr>
      <t xml:space="preserve">
Der vorliegende Fragebogen leitet Sie durch 11 Themen, bei denen spezifische Fragen zu direkten und indirekten Umweltwirkungen gestellt werden. Dabei wird überwiegend nach der qualitativen Einschätzung von Umweltwirkungen gefragt. Kenntnisse über den Projektinhalt sollten </t>
    </r>
    <r>
      <rPr>
        <sz val="11"/>
        <color rgb="FFFF0000"/>
        <rFont val="Arial"/>
        <family val="2"/>
      </rPr>
      <t>i.d.R.</t>
    </r>
    <r>
      <rPr>
        <sz val="11"/>
        <color theme="1"/>
        <rFont val="Arial"/>
        <family val="2"/>
      </rPr>
      <t xml:space="preserve"> ausreichend sein, um die Fragen beantworten zu können. Technische Detailangaben sind nicht erforderlich. </t>
    </r>
    <r>
      <rPr>
        <sz val="11"/>
        <color rgb="FFFF0000"/>
        <rFont val="Arial"/>
        <family val="2"/>
      </rPr>
      <t xml:space="preserve">Projektabhängig kann für die Beantwortbarkeit einzelner Fragen ggf. das Heranziehen weiterer Stellen und/ oder das Recherchieren von Informationen erforderlich sein. </t>
    </r>
  </si>
  <si>
    <t>0,5 Punkte (5.)</t>
  </si>
  <si>
    <t>0,25 Punkte (2.)</t>
  </si>
  <si>
    <t>0,5 Punkte (3.)</t>
  </si>
  <si>
    <t>1 Punkte (6.)</t>
  </si>
  <si>
    <t>Bitte kreuzen Sie nur ein Feld an.</t>
  </si>
  <si>
    <t>B) Transportarten</t>
  </si>
  <si>
    <t>A) Transportaufkommen</t>
  </si>
  <si>
    <t>Veränderungen von Transportaufkommen und Transportarten</t>
  </si>
  <si>
    <t>In der Nutzungsphase werden überwiegend umweltfreundliche Transportarten eingesetzt</t>
  </si>
  <si>
    <t>Maßnahmen und Vorkehrungen zur Förderung der Chancengleichheit und Teilhabe von Menschen mit Behinderungen (bitte beschreiben Sie die Maßnahme unten)</t>
  </si>
  <si>
    <t>Frage B.1.2. und B.2.2. sind auszublenden bei Fördermaßnahme "Spitze auf dem Land!", da sie dort nicht berücksichtigt werden.
KK muss dann entfernt werden, da Ausblenden technisch nicht möglich ist.</t>
  </si>
  <si>
    <t>Ergänzende Informationen zu 7. Veränderungen des Transportaufkommens und der Transportarten</t>
  </si>
  <si>
    <t>In der Nutzungsphase werden überwiegend umweltschädliche Transportarten eingesetzt.</t>
  </si>
  <si>
    <t>Ihr Projekt nimmt keinen Einfluss auf die eingesetzten Transportarten (d.h. es erfolgt kein Transport oder die eingesetzten Transportarten ändern sich nicht).</t>
  </si>
  <si>
    <r>
      <rPr>
        <b/>
        <sz val="11"/>
        <color theme="1"/>
        <rFont val="Arial"/>
        <family val="2"/>
      </rPr>
      <t>Ergänzende Informationen zu 6. Materialeinsatz</t>
    </r>
    <r>
      <rPr>
        <sz val="11"/>
        <color theme="1"/>
        <rFont val="Arial"/>
        <family val="2"/>
      </rPr>
      <t xml:space="preserve">
Zu </t>
    </r>
    <r>
      <rPr>
        <u/>
        <sz val="11"/>
        <color theme="1"/>
        <rFont val="Arial"/>
        <family val="2"/>
      </rPr>
      <t>Materialien</t>
    </r>
    <r>
      <rPr>
        <sz val="11"/>
        <color theme="1"/>
        <rFont val="Arial"/>
        <family val="2"/>
      </rPr>
      <t xml:space="preserve"> gehören Baustoffe, Roh-, Hilfs- und Betriebsstoffe wie z. B. Metalle, Chemikalien, Papier, Schmierstoffe, die im Rahmen Ihres Projekts genutzt und nicht für die Energiegewinnung eingesetzt werden (Energiegewinnung s. Frage 5). Zu berücksichtigen sind auch eine verbesserte Wiederverwertung (Recycling), Verringerung von Abfallmengen oder verlängerte Lebensdauer von Produkten. Wirkungen auf Abwässer sind nur bei Frage 1 anzugeben.
</t>
    </r>
    <r>
      <rPr>
        <u/>
        <sz val="11"/>
        <color theme="1"/>
        <rFont val="Arial"/>
        <family val="2"/>
      </rPr>
      <t>Ökologische Kriterien</t>
    </r>
    <r>
      <rPr>
        <sz val="11"/>
        <color theme="1"/>
        <rFont val="Arial"/>
        <family val="2"/>
      </rPr>
      <t xml:space="preserve"> können in der Investitionsphase Ihres Projekts berücksichtigt werden, indem z. B. bei Errichtung von Gebäuden umweltfreundliche Baustoffe verwendet werden (vgl. Deutsche Gesellschaft für </t>
    </r>
  </si>
  <si>
    <r>
      <rPr>
        <sz val="11"/>
        <color theme="1"/>
        <rFont val="Arial"/>
        <family val="2"/>
      </rPr>
      <t>Nachhaltiges Bauen e.V.,</t>
    </r>
    <r>
      <rPr>
        <u/>
        <sz val="11"/>
        <color theme="10"/>
        <rFont val="Arial"/>
        <family val="2"/>
      </rPr>
      <t xml:space="preserve"> https://www.dgnb-system.de/de/gebaeude/kriterien/)</t>
    </r>
  </si>
  <si>
    <t>Wie wirkt sich Ihr Projekt auf das Transportaufkommen und die Transportarten von Gütern in der Nutzungsphase aus?</t>
  </si>
  <si>
    <r>
      <t xml:space="preserve">Schutzgut Luft </t>
    </r>
    <r>
      <rPr>
        <b/>
        <sz val="11"/>
        <rFont val="Arial"/>
        <family val="2"/>
      </rPr>
      <t>(</t>
    </r>
    <r>
      <rPr>
        <b/>
        <u/>
        <sz val="11"/>
        <rFont val="Arial"/>
        <family val="2"/>
      </rPr>
      <t>ohne CO</t>
    </r>
    <r>
      <rPr>
        <b/>
        <vertAlign val="subscript"/>
        <sz val="11"/>
        <rFont val="Arial"/>
        <family val="2"/>
      </rPr>
      <t>2</t>
    </r>
    <r>
      <rPr>
        <b/>
        <sz val="11"/>
        <rFont val="Arial"/>
        <family val="2"/>
      </rPr>
      <t>)</t>
    </r>
  </si>
  <si>
    <r>
      <t xml:space="preserve">Durch Ihr Projekt werden </t>
    </r>
    <r>
      <rPr>
        <b/>
        <u/>
        <sz val="11"/>
        <rFont val="Arial"/>
        <family val="2"/>
      </rPr>
      <t>kein</t>
    </r>
    <r>
      <rPr>
        <sz val="11"/>
        <rFont val="Arial"/>
        <family val="2"/>
      </rPr>
      <t xml:space="preserve"> umweltrelevantes Wissen und/oder </t>
    </r>
    <r>
      <rPr>
        <b/>
        <u/>
        <sz val="11"/>
        <rFont val="Arial"/>
        <family val="2"/>
      </rPr>
      <t>keine</t>
    </r>
    <r>
      <rPr>
        <sz val="11"/>
        <rFont val="Arial"/>
        <family val="2"/>
      </rPr>
      <t xml:space="preserve"> Erfahrungen mit Umweltrelevanz aufgebaut.</t>
    </r>
  </si>
  <si>
    <r>
      <t xml:space="preserve">Falls durch Ihr Projekt umweltrelevantes </t>
    </r>
    <r>
      <rPr>
        <b/>
        <sz val="11"/>
        <rFont val="Arial"/>
        <family val="2"/>
      </rPr>
      <t>Wissen und/oder Erfahrung</t>
    </r>
    <r>
      <rPr>
        <sz val="11"/>
        <rFont val="Arial"/>
        <family val="2"/>
      </rPr>
      <t xml:space="preserve"> aufgebaut werden, bitte das Zutreffende ankreuzen:</t>
    </r>
  </si>
  <si>
    <r>
      <t xml:space="preserve">Durch Ihr Projekt werden </t>
    </r>
    <r>
      <rPr>
        <b/>
        <sz val="11"/>
        <rFont val="Arial"/>
        <family val="2"/>
      </rPr>
      <t>als Nebeneffekt</t>
    </r>
    <r>
      <rPr>
        <sz val="11"/>
        <rFont val="Arial"/>
        <family val="2"/>
      </rPr>
      <t xml:space="preserve"> auch umweltrelevantes Wissen und/oder Erfahrungen aufgebaut.</t>
    </r>
  </si>
  <si>
    <r>
      <t xml:space="preserve">Der </t>
    </r>
    <r>
      <rPr>
        <b/>
        <sz val="11"/>
        <rFont val="Arial"/>
        <family val="2"/>
      </rPr>
      <t>Fokus</t>
    </r>
    <r>
      <rPr>
        <sz val="11"/>
        <rFont val="Arial"/>
        <family val="2"/>
      </rPr>
      <t xml:space="preserve"> des Projekts widmet sich
umweltrelevanten Themen, wodurch umweltrelevantes Wissen und/oder Erfahrungen aufgebaut werden.
</t>
    </r>
  </si>
  <si>
    <r>
      <t xml:space="preserve">Eine Weitergabe des entstandenen Wissens an Dritte ist </t>
    </r>
    <r>
      <rPr>
        <b/>
        <sz val="11"/>
        <rFont val="Arial"/>
        <family val="2"/>
      </rPr>
      <t>nicht</t>
    </r>
    <r>
      <rPr>
        <sz val="11"/>
        <rFont val="Arial"/>
        <family val="2"/>
      </rPr>
      <t xml:space="preserve"> vorgesehen.</t>
    </r>
  </si>
  <si>
    <r>
      <t xml:space="preserve">Das entstandene Wissen wird an Dritte </t>
    </r>
    <r>
      <rPr>
        <b/>
        <sz val="11"/>
        <rFont val="Arial"/>
        <family val="2"/>
      </rPr>
      <t>auf Nachfrage</t>
    </r>
    <r>
      <rPr>
        <sz val="11"/>
        <rFont val="Arial"/>
        <family val="2"/>
      </rPr>
      <t xml:space="preserve"> weitergegeben</t>
    </r>
  </si>
  <si>
    <r>
      <t xml:space="preserve">Das entstandene Wissen wird Dritten </t>
    </r>
    <r>
      <rPr>
        <b/>
        <sz val="11"/>
        <rFont val="Arial"/>
        <family val="2"/>
      </rPr>
      <t xml:space="preserve">aktiv </t>
    </r>
    <r>
      <rPr>
        <sz val="11"/>
        <rFont val="Arial"/>
        <family val="2"/>
      </rPr>
      <t>weitergegeben (z.B. durch Internetauftritt, Veranstaltungen, Multiplikatoren, Fachartikel).</t>
    </r>
  </si>
  <si>
    <t>B.1 Charta der Grundrechte</t>
  </si>
  <si>
    <r>
      <rPr>
        <b/>
        <sz val="11"/>
        <color theme="1"/>
        <rFont val="Arial"/>
        <family val="2"/>
      </rPr>
      <t>Erläuterungen zu Ihren Angaben</t>
    </r>
    <r>
      <rPr>
        <sz val="11"/>
        <color theme="1"/>
        <rFont val="Arial"/>
        <family val="2"/>
      </rPr>
      <t xml:space="preserve">
Bitte prüfen Sie bei jeder Frage mit Hilfe der </t>
    </r>
    <r>
      <rPr>
        <u/>
        <sz val="11"/>
        <color theme="1"/>
        <rFont val="Arial"/>
        <family val="2"/>
      </rPr>
      <t>ergänzenden Informationen</t>
    </r>
    <r>
      <rPr>
        <sz val="11"/>
        <color theme="1"/>
        <rFont val="Arial"/>
        <family val="2"/>
      </rPr>
      <t>, inwiefern Ihr Projekt auf das jeweilige Thema Auswirkungen hat und kreuzen Sie Zutreffendes an. Bitte erläutern Sie zusätzlich Ihre Angaben in den vorgesehenen Textfeldern. Angaben ohne Erläuterung können von den bearbeitenden Stellen nicht auf Plausibilität geprüft und daher nicht berücksichtigt werden. Bitte erläutern Sie auch, wenn Sie für Ihr Projekt keine Wirkungen erwarten.</t>
    </r>
  </si>
  <si>
    <r>
      <rPr>
        <b/>
        <sz val="11"/>
        <rFont val="Arial"/>
        <family val="2"/>
      </rPr>
      <t xml:space="preserve">Ergänzende Informationen zu 7. Veränderungen des Transportaufkommens und der Transportarten
</t>
    </r>
    <r>
      <rPr>
        <sz val="11"/>
        <rFont val="Arial"/>
        <family val="2"/>
      </rPr>
      <t xml:space="preserve">Das </t>
    </r>
    <r>
      <rPr>
        <u/>
        <sz val="11"/>
        <rFont val="Arial"/>
        <family val="2"/>
      </rPr>
      <t>Transportaufkommen</t>
    </r>
    <r>
      <rPr>
        <sz val="11"/>
        <rFont val="Arial"/>
        <family val="2"/>
      </rPr>
      <t xml:space="preserve"> kann sich beispielsweise verändern durch: </t>
    </r>
    <r>
      <rPr>
        <b/>
        <sz val="11"/>
        <rFont val="Arial"/>
        <family val="2"/>
      </rPr>
      <t xml:space="preserve">
</t>
    </r>
    <r>
      <rPr>
        <sz val="11"/>
        <color theme="1"/>
        <rFont val="Arial"/>
        <family val="2"/>
      </rPr>
      <t/>
    </r>
  </si>
  <si>
    <r>
      <t xml:space="preserve">Als umweltfreundliche </t>
    </r>
    <r>
      <rPr>
        <u/>
        <sz val="11"/>
        <rFont val="Arial"/>
        <family val="2"/>
      </rPr>
      <t>Transportarten</t>
    </r>
    <r>
      <rPr>
        <sz val="11"/>
        <rFont val="Arial"/>
        <family val="2"/>
      </rPr>
      <t xml:space="preserve"> werden solche Arten definiert, die im Vergleich zu herkömmlichen Transportarten eine geringere Umweltbelastung mit sich bringen durch Reduktion der Emissionen von Treibhausgasen, Luftschadstoffen sowie Lärm. Erreicht werden kann dies z.B. durch den Einsatz alternativer Antriebe im Straßengüterverkehr oder durch Verlagerung des Straßengüterverkehrs auf umweltfreundlichere Verkehrsträger wie Bahn und Binnenschiff.</t>
    </r>
  </si>
  <si>
    <r>
      <rPr>
        <b/>
        <sz val="11"/>
        <rFont val="Arial"/>
        <family val="2"/>
      </rPr>
      <t>Ergänzende Informationen zu 8. Aufbau und Weitergabe umweltrelevanten Wissens</t>
    </r>
    <r>
      <rPr>
        <sz val="11"/>
        <rFont val="Arial"/>
        <family val="2"/>
      </rPr>
      <t xml:space="preserve">
</t>
    </r>
    <r>
      <rPr>
        <u/>
        <sz val="11"/>
        <rFont val="Arial"/>
        <family val="2"/>
      </rPr>
      <t>Umweltrelevantes Wissen</t>
    </r>
    <r>
      <rPr>
        <sz val="11"/>
        <rFont val="Arial"/>
        <family val="2"/>
      </rPr>
      <t xml:space="preserve"> kann entstehen in den Bereichen Materialeinsatz, Schutzgut Wasser, Schutzgut Boden, Schutzgut Luft, Biodiversität und Ökosysteme, Energieerzeugung und Energieverbrauch.
Punkte für die Weitergabe umweltrelevanten Wissens können nur gewertet werden, wenn umweltrelevantes Wissen  entsteht und dieses auch weitergegeben wird.
Die Zielgruppe der</t>
    </r>
    <r>
      <rPr>
        <u/>
        <sz val="11"/>
        <rFont val="Arial"/>
        <family val="2"/>
      </rPr>
      <t xml:space="preserve"> „Dritten“</t>
    </r>
    <r>
      <rPr>
        <sz val="11"/>
        <rFont val="Arial"/>
        <family val="2"/>
      </rPr>
      <t>, an welche umweltrelevantes Wissen im Rahmen der Förderprojekte weiterzugeben ist, ist unterschiedlich je nach Zielrichtung der Projekte. So können z.B. Bürgerinnen und Bürger, Unternehmen oder auch Wissenschaftler mit dem aufgebauten Wissen adressiert werden.</t>
    </r>
  </si>
  <si>
    <r>
      <t xml:space="preserve">Zu den Voraussetzungen einer Förderung von Projekten im EFRE-Programm gehört, dass sie die Erreichung der Ziele
- Nachhaltige Entwicklung, 
- Charta der Grundrechte sowie 
- Gleichstellung von Männern und Frauen 
unterstützen. 
Diese Ziele werden daher als Querschnittsziele bezeichnet. Sie sind von </t>
    </r>
    <r>
      <rPr>
        <u/>
        <sz val="11"/>
        <rFont val="Arial"/>
        <family val="2"/>
      </rPr>
      <t>hoher gesamtgesellschaftlicher Bedeutung</t>
    </r>
    <r>
      <rPr>
        <sz val="11"/>
        <rFont val="Arial"/>
        <family val="2"/>
      </rPr>
      <t xml:space="preserve"> und die Auseinandersetzung mit den Formularinhalten somit nicht nur im Rahmen der Antragstellung wichtig. Vielmehr bietet sich durch die Beschäftigung mit den Querschnittszielen die Möglichkeit, den </t>
    </r>
    <r>
      <rPr>
        <u/>
        <sz val="11"/>
        <rFont val="Arial"/>
        <family val="2"/>
      </rPr>
      <t>eigenen Kenntnisstand zu erweitern</t>
    </r>
    <r>
      <rPr>
        <sz val="11"/>
        <rFont val="Arial"/>
        <family val="2"/>
      </rPr>
      <t xml:space="preserve"> und die Herangehensweise in der Projektumsetzung kritisch zu hinterfragen. Dadurch kann durch die Projektumsetzung ein </t>
    </r>
    <r>
      <rPr>
        <u/>
        <sz val="11"/>
        <rFont val="Arial"/>
        <family val="2"/>
      </rPr>
      <t>wertvoller Beitrag</t>
    </r>
    <r>
      <rPr>
        <sz val="11"/>
        <rFont val="Arial"/>
        <family val="2"/>
      </rPr>
      <t xml:space="preserve"> im Sinne der Querschnittsziele geleistet und damit </t>
    </r>
    <r>
      <rPr>
        <u/>
        <sz val="11"/>
        <rFont val="Arial"/>
        <family val="2"/>
      </rPr>
      <t>ökologische wie soziale Verantwortung</t>
    </r>
    <r>
      <rPr>
        <sz val="11"/>
        <rFont val="Arial"/>
        <family val="2"/>
      </rPr>
      <t xml:space="preserve"> übernommen werden. </t>
    </r>
  </si>
  <si>
    <r>
      <t xml:space="preserve">Nachhaltige Entwicklung wird hier im ökologischen Sinn verstanden: Eine ökologisch nachhaltige Entwicklung zielt auf eine umweltgerechte, die natürlichen Lebensgrundlagen erhaltende Entwicklung. 
Mit den folgenden Fragen werden die Umweltwirkungen Ihres Projekts erhoben. Dafür sind Ihre Angaben zu jeder der einzelnen Fragen und ggf. Teilfragen erforderlich. Auf der Grundlage Ihrer Angaben wird eine Gesamtbewertung der Umweltwirkungen Ihres Projekts ermittelt. Diese kann negativ (Gesamtbewertung -1 bis &lt;0), neutral (0) oder positiv (&gt;0 bis 1) ausfallen. 
</t>
    </r>
    <r>
      <rPr>
        <b/>
        <u/>
        <sz val="11"/>
        <rFont val="Arial"/>
        <family val="2"/>
      </rPr>
      <t xml:space="preserve">Ihr Projekt ist nur bei einem positiven Bewertungsergebnis im EFRE-Programm förderfähig. </t>
    </r>
    <r>
      <rPr>
        <b/>
        <sz val="11"/>
        <rFont val="Arial"/>
        <family val="2"/>
      </rPr>
      <t xml:space="preserve">
Das Bewertungsergebnis wird von den zuständigen Verwaltungsstellen auf der Grundlage Ihrer Angaben ermittelt. Eine unverbindliche Bewertung Ihres Projekts wird bei elektronischer Bearbeitung des Formulars (Excel-Datei) automatisiert im Tabellenblatt "Auswertung Querschnittsziele" ausgegeben.
Bei aus fachlicher Sicht gleichwertigen Pojekten, kann die Höhe des Bewertungsergebnisses einen Ausschlag für die Förderung geben. 
</t>
    </r>
  </si>
  <si>
    <r>
      <rPr>
        <b/>
        <sz val="11"/>
        <color theme="1"/>
        <rFont val="Arial"/>
        <family val="2"/>
      </rPr>
      <t xml:space="preserve">Antragsteller
</t>
    </r>
    <r>
      <rPr>
        <sz val="11"/>
        <color theme="1"/>
        <rFont val="Arial"/>
        <family val="2"/>
      </rPr>
      <t xml:space="preserve">Bitte übernehmen Sie die Angaben zum Antragsteller aus Ihrem Antrag auf Förderung.
</t>
    </r>
  </si>
  <si>
    <t>Digitalisierung, Künstliche Intelligenz und Industrie 4.0</t>
  </si>
  <si>
    <t>Gesundheitswirtschaft</t>
  </si>
  <si>
    <t>Ressourceneffizienz und Energiewende</t>
  </si>
  <si>
    <t>Nachhaltige Bioökonomie</t>
  </si>
  <si>
    <t>Kreativ- und die Logistikwirtschaft</t>
  </si>
  <si>
    <t>Mikrosystemtechnik, Mikroelektronik</t>
  </si>
  <si>
    <t>Nanotechnologie, Quantentechnologie</t>
  </si>
  <si>
    <t>Umwelttechnologie</t>
  </si>
  <si>
    <t>Biotechnologie und Biomimikry</t>
  </si>
  <si>
    <t>Photonik</t>
  </si>
  <si>
    <t>Leichtbau und Materialforschung</t>
  </si>
  <si>
    <t>Energie- und Speichertechnologien</t>
  </si>
  <si>
    <t>IT-Sicherheit</t>
  </si>
  <si>
    <t>Robotik</t>
  </si>
  <si>
    <t>Bauwirtschaft</t>
  </si>
  <si>
    <t>Kreislaufwirtschaft</t>
  </si>
  <si>
    <t>Wissensintensive Dienstleistungsinnovationen</t>
  </si>
  <si>
    <t>Teil I – Projekteinordnung sowie Output- und Ergebnisindikatoren</t>
  </si>
  <si>
    <r>
      <rPr>
        <sz val="8"/>
        <rFont val="Arial"/>
        <family val="2"/>
      </rPr>
      <t>2 vgl. „Innovationsstrategie Baden-Württemberg, Fortschreibung 2020“</t>
    </r>
    <r>
      <rPr>
        <u/>
        <sz val="8"/>
        <color theme="10"/>
        <rFont val="Arial"/>
        <family val="2"/>
      </rPr>
      <t xml:space="preserve">, https://2021-27.efre-bw.de/wp-content/uploads/5422_MinBw_Innovationsstrategie_2020_WEB.pdf
</t>
    </r>
  </si>
  <si>
    <t>4a</t>
  </si>
  <si>
    <t>4b</t>
  </si>
  <si>
    <t>Änderung der L-Bank</t>
  </si>
  <si>
    <t>Zurück zum Fragenkatalog</t>
  </si>
  <si>
    <t>Prüfung auf Doppelnennung eines Spez. Felds bei  "vorrangig" und "weitere"</t>
  </si>
  <si>
    <t>U.: Ausgabe weitere</t>
  </si>
  <si>
    <t>Nr. Spez. Feld</t>
  </si>
  <si>
    <t>Doppelnennung</t>
  </si>
  <si>
    <t>Ausgabe "Fehler", wenn Doppelnennung vorliegt</t>
  </si>
  <si>
    <t>vorrangig</t>
  </si>
  <si>
    <t>weitere</t>
  </si>
  <si>
    <t>Bitte korrigieren, Angaben zu "vorrangig" und "weitere" dürfen nicht identisch sein.</t>
  </si>
  <si>
    <t>nicht-investiv / investiv</t>
  </si>
  <si>
    <t>Bioökonomie – Bioraffinerien zur Gewinnung von Rohstoffen aus Abfall und Abwasser: „Bio-Ab-Cycling“</t>
  </si>
  <si>
    <t>Maßnahmen und Vorkehrungen zur Förderung der Chancengleichheit</t>
  </si>
  <si>
    <t>B.2.9</t>
  </si>
  <si>
    <t>B.2.10</t>
  </si>
  <si>
    <r>
      <t>Die Erreichung der Spezifischen Ziele des EFRE-Programms</t>
    </r>
    <r>
      <rPr>
        <b/>
        <sz val="11"/>
        <color theme="1"/>
        <rFont val="Arial"/>
        <family val="2"/>
      </rPr>
      <t xml:space="preserve"> wird anhand seiner Beiträge zu den Spezialisierungsfeldern des Landes und anhand sogenannter Output- und Ergebnisindikatoren gemessen, zu denen jedes Projekt seinen Beitrag leistet. Output- und Ergebnisindikatoren sind Messgrößen, mit denen bestimmte Leistungen der Förderung erfasst werden (vgl. nachfolgende Definitionen zu den einzelnen Outputindikatoren).
Darüber hinaus wird für statistische Zwecke die Zuordnung Ihres Projekts zu einem Wirtschaftszweig erhoben. </t>
    </r>
  </si>
  <si>
    <t>0:100</t>
  </si>
  <si>
    <t>60:40</t>
  </si>
  <si>
    <r>
      <rPr>
        <b/>
        <sz val="11"/>
        <color theme="1"/>
        <rFont val="Arial"/>
        <family val="2"/>
      </rPr>
      <t>Bewertungsgegenstand</t>
    </r>
    <r>
      <rPr>
        <sz val="11"/>
        <color theme="1"/>
        <rFont val="Arial"/>
        <family val="2"/>
      </rPr>
      <t xml:space="preserve">
- Direkte Umweltwirkungen
Bitte beziehen Sie Ihre Antworten bei den </t>
    </r>
    <r>
      <rPr>
        <u/>
        <sz val="11"/>
        <color theme="1"/>
        <rFont val="Arial"/>
        <family val="2"/>
      </rPr>
      <t>Fragen 1 bis 6</t>
    </r>
    <r>
      <rPr>
        <sz val="11"/>
        <color theme="1"/>
        <rFont val="Arial"/>
        <family val="2"/>
      </rPr>
      <t xml:space="preserve"> auf die </t>
    </r>
    <r>
      <rPr>
        <u/>
        <sz val="11"/>
        <color theme="1"/>
        <rFont val="Arial"/>
        <family val="2"/>
      </rPr>
      <t>direkten</t>
    </r>
    <r>
      <rPr>
        <sz val="11"/>
        <color theme="1"/>
        <rFont val="Arial"/>
        <family val="2"/>
      </rPr>
      <t xml:space="preserve"> Umweltwirkungen, die durch die geförderten Sachinvestitionen Ihres Projekts vor Ort entstehen, z.B. Wirkungen durch den Bau und Betrieb eines Gebäudes oder die Beschaffung und den Betrieb von Anlagen. Die Fragen sind differenziert nach der Investitionsphase und nach der Nutzungsphase Ihres Projekts gestellt. 
Als </t>
    </r>
    <r>
      <rPr>
        <b/>
        <sz val="11"/>
        <color theme="1"/>
        <rFont val="Arial"/>
        <family val="2"/>
      </rPr>
      <t>Investitionsphase</t>
    </r>
    <r>
      <rPr>
        <sz val="11"/>
        <color theme="1"/>
        <rFont val="Arial"/>
        <family val="2"/>
      </rPr>
      <t xml:space="preserve"> werden die Errichtung von Gebäuden und/oder die Beschaffung von Anlagen etc. bezeichnet.
Als </t>
    </r>
    <r>
      <rPr>
        <b/>
        <sz val="11"/>
        <color theme="1"/>
        <rFont val="Arial"/>
        <family val="2"/>
      </rPr>
      <t>Nutzungsphase</t>
    </r>
    <r>
      <rPr>
        <sz val="11"/>
        <color theme="1"/>
        <rFont val="Arial"/>
        <family val="2"/>
      </rPr>
      <t xml:space="preserve"> werden der Betrieb und die Nutzung der geförderten Gebäude/Anlagen etc. bezeichnet.
- Indirekte Umweltwirkungen
Bitte beziehen Sie Ihre Antworten bei den </t>
    </r>
    <r>
      <rPr>
        <u/>
        <sz val="11"/>
        <color theme="1"/>
        <rFont val="Arial"/>
        <family val="2"/>
      </rPr>
      <t>Fragen 7 bis 11</t>
    </r>
    <r>
      <rPr>
        <sz val="11"/>
        <color theme="1"/>
        <rFont val="Arial"/>
        <family val="2"/>
      </rPr>
      <t xml:space="preserve"> auf die </t>
    </r>
    <r>
      <rPr>
        <u/>
        <sz val="11"/>
        <color theme="1"/>
        <rFont val="Arial"/>
        <family val="2"/>
      </rPr>
      <t>indirekten</t>
    </r>
    <r>
      <rPr>
        <sz val="11"/>
        <color theme="1"/>
        <rFont val="Arial"/>
        <family val="2"/>
      </rPr>
      <t xml:space="preserve"> Umweltwirkungen, von denen plausibel erwartet werden kann, dass sie in Folge Ihres Projekts entstehen bzw. durch Ihr Projekt angestoßen werden. Dabei kann es sich z. B. um Umweltwirkungen handeln, die in Folge der Anwendung von Produkten, Dienstleistungen oder Prozessen entstehen, die durch Ihr Projekt entwickelt oder zu denen in Ihrem Projekt Wissen erarbeitet bzw. weitergegeben wird.
Ihre Angaben können Sie z.B. auf der Grundlage von Erfahrungswerten oder aufgrund des Bezugs Ihres Projekts zu einem der Spezialisierungsfelder des EFRE-Programms mit einem klaren Umweltbezug machen (z. B. Spezialisierungsfeld "Umwelttechnologien, Erneuerbare Energien und Ressourceneffizienz").</t>
    </r>
  </si>
  <si>
    <t>Modellregion Grüner Wasserstoff - Wissenschaftlicher Begleitung 2021-2027</t>
  </si>
  <si>
    <t>Modellregion Grüner Wasserstoff - Demonstrationsvorhaben 2021-2027</t>
  </si>
  <si>
    <t>Spitze auf dem Land! Technologieführer für Baden-Württemberg 2021-2027</t>
  </si>
  <si>
    <t>Begriffe "Markt" …</t>
  </si>
  <si>
    <t>Die Grenzen des Marktes werden durch Ihr Unternehmen auf der Grundlage Ihrer geschäftlichen Aktivitäten festgelegt.</t>
  </si>
  <si>
    <t xml:space="preserve">…und "neues Produkt" </t>
  </si>
  <si>
    <t xml:space="preserve">Ein Produkt gilt als neu für den Markt, wenn in dem Markt keine anderen Produkte mit derselben Funktions-weise angeboten werden oder die Technologie des Produkts grundlegend anders gestaltet ist als die Technologie bereits existierender Produkte. Produkte können sowohl materiell als auch immateriell (z.B. Dienstleistungen) sein. </t>
  </si>
  <si>
    <t>Zahl der Beschäftigten</t>
  </si>
  <si>
    <t>Anzugeben ist die Anzahl der Beschäftigten (in Vollzeitäquivalenten, VZÄ), um die sich die Gesamtzahl der Beschäftigten in Ihrem Unternehmen am Investitionsort erhöhen soll. Die zusätzlichen Beschäftigten müssen direkte Folge der Durchführung des geförderten Projekts sein. 
Wenn die Beschäftigung am Investitionsort nicht steigt, ist der anzugebende Wert Null. Vor der Durchführung Ihres Projekts vorhandene Beschäftigte sind nicht zu zählen.</t>
  </si>
  <si>
    <t>Vollzeitäquivalent (VZÄ)</t>
  </si>
  <si>
    <t xml:space="preserve">Vollzeitbeschäftigte werden mit jeweils einem VZÄ gezählt, während bei Teilzeitbeschäftigten die anteilige Arbeitsstundenzahl eingerechnet wird. </t>
  </si>
  <si>
    <t>Land- und Forstwirtschaft</t>
  </si>
  <si>
    <t>Herstellung von Textilien und Bekleidung</t>
  </si>
  <si>
    <t>Fahrzeugbau</t>
  </si>
  <si>
    <t>Herstellung von Datenverarbeitungsgeräten, elektronischen und optischen Erzeugnissen</t>
  </si>
  <si>
    <t>Sonstiges nicht spezifiziertes verarbeitendes Gewerbe</t>
  </si>
  <si>
    <t>Baugewerbe/Bau</t>
  </si>
  <si>
    <t>Energieversorgung</t>
  </si>
  <si>
    <t>Wasserversorgung, Abwasser- und Abfallentsorgung und Beseitigung von Umweltverschmutzungen</t>
  </si>
  <si>
    <t>Verkehr und Lagerei</t>
  </si>
  <si>
    <t>Handel</t>
  </si>
  <si>
    <t>Erbringung von Finanz- und Versicherungsdienstleistungen</t>
  </si>
  <si>
    <t>Öffentliche Verwaltung</t>
  </si>
  <si>
    <t>21</t>
  </si>
  <si>
    <t>Sozialwesen, öffentliche und persönliche Dienstleistungen</t>
  </si>
  <si>
    <t>22</t>
  </si>
  <si>
    <t>23</t>
  </si>
  <si>
    <t>Kunst, Unterhaltung, Kreativwirtschaft und Erholung</t>
  </si>
  <si>
    <t>24</t>
  </si>
  <si>
    <t>25</t>
  </si>
  <si>
    <t>26</t>
  </si>
  <si>
    <t>Fischerei</t>
  </si>
  <si>
    <t>Aquakultur</t>
  </si>
  <si>
    <t>Andere Sektoren der blauen Wirtschaft</t>
  </si>
  <si>
    <t>Herstellung von Nahrungsmitteln und Getränken</t>
  </si>
  <si>
    <t>Bergbau und Gewinnung von Steinen und Erden</t>
  </si>
  <si>
    <t>Information und Kommunikation, einschließlich Telekommunikation</t>
  </si>
  <si>
    <t>Tourismus, Beherbergung und Gastronomie</t>
  </si>
  <si>
    <t>Grundstücks- und Wohnungswesen, Vermietung und wirtschaftliche Dienstleistungen</t>
  </si>
  <si>
    <t>Bildung</t>
  </si>
  <si>
    <t>Gesundheitswesen</t>
  </si>
  <si>
    <t>Wirtschaftstätigkeiten im Zusammenhang mit Umwelt</t>
  </si>
  <si>
    <t>Sonstige Dienstleistungen</t>
  </si>
  <si>
    <r>
      <t xml:space="preserve">
</t>
    </r>
    <r>
      <rPr>
        <vertAlign val="superscript"/>
        <sz val="11"/>
        <color theme="1"/>
        <rFont val="Arial"/>
        <family val="2"/>
      </rPr>
      <t/>
    </r>
  </si>
  <si>
    <r>
      <rPr>
        <b/>
        <sz val="11"/>
        <color theme="1"/>
        <rFont val="Arial"/>
        <family val="2"/>
      </rPr>
      <t>Direkte und Indirekte Umweltwirkungen</t>
    </r>
    <r>
      <rPr>
        <sz val="11"/>
        <color theme="1"/>
        <rFont val="Arial"/>
        <family val="2"/>
      </rPr>
      <t xml:space="preserve">
Projekte können direkte wie auch indirekte Wirkungen auf die Nachhaltige Entwicklung aufweisen. Bei investiven Projekten (z. B. Forschungs- und Innovationsinfrastrukturen oder Investitionen in Unternehmen) werden direkte und indirekte Wirkungen entsprechend ihrer Bedeutung gewichtet in die Bewertung einbezogen. Bei nicht-investiven Projekten (z.B. Forschungsprojekte oder regionale Kompetenzstellen) werden nur indirekte Wirkungen in die Bewertung einbezogen, da die direkten Wirkungen in ihrer Bedeutung vernachlässigbar sind.
</t>
    </r>
  </si>
  <si>
    <t>Weitere hilfreiche Informationen zum Querschnittsziel Nachhaltige Entwicklung finden Sie auf der EFRE-Internetseite 2021-27.efre-bw.de</t>
  </si>
  <si>
    <t xml:space="preserve">Nach Art. 9 Absatz 1 der Verordnung (EU) 2021/1060 des Europäischen Parlaments und des Rates vom 24. Juni 2021 haben die Mitgliedsstaaten beim Einsatz des EFRE, die Einhaltung der Charta der Grundrechte der europäischen Union sicherzustellen. Deswegen ist es Fördervoraussetzung, dass die Zuwendungsempfängerinnen und –empfänger die deutschen Gesetze, durch die die Grundrechte ausgestaltet und garantiert werden, einhalten.
Das Querschnittsziel überschneidet sich inhaltlich mit dem Ziel der Geschlechtergleichstellung und der Nichtdiskriminierung, geht jedoch inhaltlich über diese beiden Aspekte hinaus.
</t>
  </si>
  <si>
    <t xml:space="preserve">B.1.1 Es werden die gesetzlichen Anforderungen im Rahmen ihres Anwendungsbereichs erfüllt. 
Die folgende Auflistung erhebt keinen Anspruch auf Vollständigkeit, sondern dient der Veranschaulichung der betroffenen Rechte und Verpflichtungen. 
</t>
  </si>
  <si>
    <t>Artikel der Charta</t>
  </si>
  <si>
    <t>Betroffenes Recht</t>
  </si>
  <si>
    <t>Umgesetzt / ausgestaltet in folgenden deutschen Gesetzen</t>
  </si>
  <si>
    <t>Art. 5</t>
  </si>
  <si>
    <t>Verbot der Sklaverei und Zwangsarbeit</t>
  </si>
  <si>
    <t>— Art. 12 Absatz 2 Grundgesetz</t>
  </si>
  <si>
    <t>Art. 8</t>
  </si>
  <si>
    <t xml:space="preserve">Schutz personenbezogener Daten
</t>
  </si>
  <si>
    <t xml:space="preserve">— Bundesdatenschutzgesetz
— Landesdatenschutzgesetz
</t>
  </si>
  <si>
    <t>Art. 12</t>
  </si>
  <si>
    <t>Versammlungs- und Vereinigungsfreiheit (hier insbesondere: Recht Gewerkschaften zu gründen und diesen beizutreten)</t>
  </si>
  <si>
    <t>— Art. 9 Absatz 3 Grundgesetz 
— Betriebsverfassungsgesetz 
— Tarifvertragsgesetz 
— § 2 Absatz 1 Nr. 4 Allgemeines Gleichbehandlungsgesetz</t>
  </si>
  <si>
    <t>Art. 15</t>
  </si>
  <si>
    <t>Berufsfreiheit und Recht zu arbeiten</t>
  </si>
  <si>
    <t xml:space="preserve">— Art. 12 Grundgesetz 
— Allgemeines Gleichbehandlungsgesetz siehe insbesondere auch § 2 I Nr. 3 (Zugang zu Berufsberatung)
 </t>
  </si>
  <si>
    <t>Art. 23</t>
  </si>
  <si>
    <t>Gleichheit von Frauen und Männern (hier insbesondere: Gleichheit von Frauen und Männern in allen Bereichen, einschließlich des Arbeitsentgelts)</t>
  </si>
  <si>
    <t xml:space="preserve">— Art. 3 Absatz 2 Grundgesetz
— Allgemeines Gleichbehandlungsgesetz siehe insbesondere § 2 Absatz 1 Nr. 2 
— Entgelttransparenzgesetz 
</t>
  </si>
  <si>
    <t>Art. 21</t>
  </si>
  <si>
    <t>Nichtdiskriminierung</t>
  </si>
  <si>
    <t>— Allgemeines Gleichbehandlungsgesetz</t>
  </si>
  <si>
    <t>Art. 27</t>
  </si>
  <si>
    <t>Recht auf Unterrichtung und Anhörung der Arbeitnehmerinnen und Arbeitnehmer im Unternehmen</t>
  </si>
  <si>
    <t xml:space="preserve">— § 13 Allgemeines Gleichbehandlungsgesetz 
— Betriebsverfassungsgesetz insbesondere § 102
</t>
  </si>
  <si>
    <t>Art. 28</t>
  </si>
  <si>
    <t>Recht auf Kollektivverhandlungen und Kollektivmaßnahmen</t>
  </si>
  <si>
    <t xml:space="preserve">— Art. 9 Absatz 3 Grundgesetz 
— Betriebsverfassungsgesetz 
— Tarifvertragsgesetz 
— § 2 Absatz 1 Nr. 4 Allgemeines Gleichbehandlungsgesetz
</t>
  </si>
  <si>
    <t>Art. 31</t>
  </si>
  <si>
    <t>Gerechte und angemessene Arbeitsbedingungen</t>
  </si>
  <si>
    <t xml:space="preserve">— Allgemeines Gleichbehandlungsgesetz 
— Bundesurlaubsgesetz 
— Arbeitsschutzgesetz 
— Arbeitszeitgesetz
</t>
  </si>
  <si>
    <t>Art. 32</t>
  </si>
  <si>
    <t>Verbot der Kinderarbeit und Schutz von Jugendlichen am Arbeitsplatz</t>
  </si>
  <si>
    <t>— Jugendarbeitsschutzgesetz</t>
  </si>
  <si>
    <t>Art. 33</t>
  </si>
  <si>
    <t>Familien- und Berufsleben</t>
  </si>
  <si>
    <t xml:space="preserve">— Mutterschutzgesetz 
— Kündigungsschutzgesetz 
</t>
  </si>
  <si>
    <t xml:space="preserve">Die Gesetze zur Umsetzung der Rechte aus der Charta der Grundrechte werden eingehalten </t>
  </si>
  <si>
    <t xml:space="preserve">Nach Art. 9 Absatz 2 der Verordnung (EU) 2021/1060 des Europäischen Parlaments und des Rates vom 24. Juni 2021 haben die Mitgliedsstaaten beim Einsatz des Europäischen Fonds für regionale Entwicklung sicherzustellen, dass die Gleichstellung von Männern und Frauen, die durchgängige Berücksichtigung der Geschlechtergleichstellung und die Einbeziehung einer Geschlechterperspektive während der gesamten Vorbereitung, Durchführung, Begleitung und Evaluierung der Programme sowie der Berichterstattung darüber berücksichtigt und gefördert werden. </t>
  </si>
  <si>
    <t xml:space="preserve">B.2.1 Es werden die gesetzlichen Anforderungen zur Gleichstellung erfüllt. (Gleichbehandlungsgrundsatz nach Art. 3 des Grundgesetzes ausgestaltet durch das Allgemeine Gleichbehandlungsgesetz, aber auch z.B. durch das Entgelttransparenzgesetz)
</t>
  </si>
  <si>
    <t xml:space="preserve">Bei der Umsetzung Ihres Projekts und, soweit zutreffend, in der Nutzungsphase können über die gesetzlichen Anforderungen hinaus konkrete Maßnahmen zur Gleichstellung von Frauen und Männern ergriffen werden, für die unten Beispiele angeführt sind. Bitte kreuzen Sie Zutreffendes an und/oder beschreiben Sie eine weitere auf Ihr Projekt zutreffende Maßnahme.
Bitte erläutern Sie jeweils Ihre Angaben, da diese ohne Erläuterung nicht berücksichtigt werden können.
</t>
  </si>
  <si>
    <t>Projektbezogene Fragen</t>
  </si>
  <si>
    <t>Sie haben mit Ihrem Projekt an einem Vorabverfahren, z.B. einem Wettbewerb (wie RegioWIN 2030) teilgenommen. Dabei haben Sie Stellen, die für Gleichstellung zuständig sind, einbezogen.</t>
  </si>
  <si>
    <t>An der Projektplanung waren Frauen in federführender Position tätig.</t>
  </si>
  <si>
    <t>Die Beteiligung Dritter während der Projektumsetzung ist Bestandteil Ihres Projekts (z.B. Bürgerbeteiligung, Ansprache von Unternehmen). Hierbei werden die unterschiedlichen Lebens- und Arbeitssituationen von Männern und Frauen berücksichtigt, z.B. indem unterschiedliche Arbeitszeitgestaltungen von Männern und Frauen bei der Beteiligung einbezogen werden.</t>
  </si>
  <si>
    <t>Einrichtungs- / Unternehmensbezogene Fragen</t>
  </si>
  <si>
    <t>Vorkehrungen, die eine ausgewogene Geschlechterverteilung in der Beschäftigungsstruktur inkl. Führungspositionen sicherstellen, z.B. Frauenförderprogramme, Programme die darauf hinwirken, dass Männer vermehrt Elternzeit nehmen o.Ä.</t>
  </si>
  <si>
    <t xml:space="preserve">Arbeitsplätze oder Infrastrukturen für Frauen, z.B. Frauenparkplätze, ausreichende Beleuchtung der Gebäude, Sicherheitsvorkehrungen. </t>
  </si>
  <si>
    <t xml:space="preserve">Maßnahmen, die die Vereinbarkeit von Familie und Beruf erleichtern, z.B. flexible Arbeitszeitregelungen oder digitale Angebote, wie mobiles Arbeiten oder Homeoffice. </t>
  </si>
  <si>
    <t>Es wird folgende weitere Maßnahme zur Gleichstellung von Frauen und Männern ergriffen (bitte beschreiben Sie die Maßnahme unten).</t>
  </si>
  <si>
    <t>B.2.11</t>
  </si>
  <si>
    <t>Geschlechterverteilung im Unternehmen / Einrichtung</t>
  </si>
  <si>
    <t>Anteil an Frauen im Unternehmen / Einrichtung</t>
  </si>
  <si>
    <t xml:space="preserve">  &gt; 50%</t>
  </si>
  <si>
    <t xml:space="preserve">  &gt; 40%</t>
  </si>
  <si>
    <t xml:space="preserve">  &gt; 30%</t>
  </si>
  <si>
    <t xml:space="preserve">  &gt; 20%</t>
  </si>
  <si>
    <t xml:space="preserve">  &gt; 10%</t>
  </si>
  <si>
    <t xml:space="preserve">  ≤ 10%</t>
  </si>
  <si>
    <t>Anteil an Frauen in Führungspositionen / Positionen mit Personalverantwortung</t>
  </si>
  <si>
    <t>Anteil Frauen in Spitzenpositionen (z.B. Geschäftsführung)</t>
  </si>
  <si>
    <t>Die Beantwortung der Frage B.2.11 fließt nicht in die Bewertung positiv / neutral mit ein, sondern dient der Bewusstseinsbildung und zur statistischen Erhebung der Situation bei den Zuwendungsempfängerinnen und Zuwendungsempfängern.</t>
  </si>
  <si>
    <t xml:space="preserve">B.3 Querschnittsziel Nichtdiskriminierung: </t>
  </si>
  <si>
    <t xml:space="preserve">Bei Vorbereitung und Durchführung des EFRE-Programms sind alle Maßnahmen zum Ausschluss jeglicher Diskriminierung aufgrund des Geschlechts, aus rassistischen Gründen, aufgrund der ethnischen Herkunft, der Religion oder Weltanschauung, einer Behinderung, des Alters oder der sexuellen Ausrichtung zu treffen. Insbesondere die Barrierefreiheit für Menschen mit Behinderungen ist bei der gesamten Vorbereitung und Umsetzung des Programms zu berücksichtigen.
Zutreffendes bitte ankreuzen. 
</t>
  </si>
  <si>
    <t xml:space="preserve">B.3.1 Es werden die gesetzlichen Anforderungen zur Chancengleichheit und Nichtdiskriminierung (Gleichbehandlungsgrundsatz nach Art. 3 Grundgesetz, Allgemeines Gleichbehandlungsgesetz) im Rahmen ihres Anwendungsbereichs erfüllt. 
</t>
  </si>
  <si>
    <t>Die Beantwortung der Frage B.3.1 mit "Ja" ist Voraussetzung für die Förderung im EFRE-Programm.</t>
  </si>
  <si>
    <t xml:space="preserve">Weitere Angaben zum Querschnittsziel (freiwillige Maßnahmen, die zu einer positiven Bewertung in Bezug auf dieses Querschnittsziel führen):
Bitte kreuzen Sie Zutreffendes an und/oder beschreiben Sie eine weitere auf Ihr Projekt zutreffende Maßnahme. Bitte erläutern Sie jeweils Ihre Angaben, da diese ohne Erläuterung nicht berücksichtigt werden können.
</t>
  </si>
  <si>
    <t>B.3.2</t>
  </si>
  <si>
    <t>Sie haben mit Ihrem Projekt vor der Antragstellung an einem Vorabverfahren, z.B. einem Wettbewerb (wie RegioWIN 2030) teilgenommen. Dabei haben Sie Stellen, die für Nichtdiskriminierung zuständig sind, einbezogen.</t>
  </si>
  <si>
    <t>B.3.3</t>
  </si>
  <si>
    <t>B.3.4</t>
  </si>
  <si>
    <t xml:space="preserve">i </t>
  </si>
  <si>
    <t>B.3.5</t>
  </si>
  <si>
    <t xml:space="preserve">Die Gebäude, Anlagen und / oder Internetauftritt sind barrierefrei. </t>
  </si>
  <si>
    <t>B.3.6</t>
  </si>
  <si>
    <t>B.3.7</t>
  </si>
  <si>
    <t>B.3.8</t>
  </si>
  <si>
    <t>Bewertungsergebnis Ihres Projekts im Querschnittsziel Charta der Grundrechte</t>
  </si>
  <si>
    <t>B.3 Bewertung Ihres Projekts im Querschnittsziel Nichtdiskriminierung</t>
  </si>
  <si>
    <t xml:space="preserve">B.3.1 </t>
  </si>
  <si>
    <t>Barrierefreiheit</t>
  </si>
  <si>
    <t>Bewertungsergebnis Ihres Projekts im Querschnittsziel Nichtdiskriminierung</t>
  </si>
  <si>
    <t>Zu B.1: Charta der Grundrechte</t>
  </si>
  <si>
    <t>Zu B.3: Querschnittsziel Nichtdiskriminierung</t>
  </si>
  <si>
    <t>Die oben ausgewiesenen Angaben und Bewertungen Ihres Projekts in den Querschnittszielen und die Förderfähigkeit Ihres Projekts im EFRE-Programm 2021-2027 werden hiermit bestätigt.</t>
  </si>
  <si>
    <t xml:space="preserve">Ergänzende Informationen zu B.3.4 Diversity Management
</t>
  </si>
  <si>
    <r>
      <rPr>
        <b/>
        <sz val="11"/>
        <color theme="1"/>
        <rFont val="Arial"/>
        <family val="2"/>
      </rPr>
      <t>Ergänzende Informationen zu B.3.4. Diversity Management:</t>
    </r>
    <r>
      <rPr>
        <sz val="11"/>
        <color theme="1"/>
        <rFont val="Arial"/>
        <family val="2"/>
      </rPr>
      <t xml:space="preserve"> 
Diversity Management ist darauf ausgerichtet, die Vielfalt der Mitarbeiter/-innen als positiv für die Arbeitgeber/-innen zu sehen und diese Vielfalt zu nutzen. Beispiele für Maßnahmen des Diversity Managements sind speziell auf ältere Arbeitnehmer/-innen oder Migrantinnen und Migranten ausgerichtete Maßnahmen oder Maßnahmen für die Zusammenarbeit verschiedener Generationen.
</t>
    </r>
  </si>
  <si>
    <t>Formular Nr. 3-A</t>
  </si>
  <si>
    <r>
      <rPr>
        <b/>
        <u/>
        <sz val="14"/>
        <rFont val="Arial"/>
        <family val="2"/>
      </rPr>
      <t>Geplante Zielbeiträge beim Antrag auf Förderung</t>
    </r>
    <r>
      <rPr>
        <b/>
        <sz val="14"/>
        <rFont val="Arial"/>
        <family val="2"/>
      </rPr>
      <t xml:space="preserve">
von
Spitze auf dem Land! Technologieführer für Baden-Württemberg 2021-2027</t>
    </r>
  </si>
  <si>
    <r>
      <t xml:space="preserve">Wirtschaftszweig
</t>
    </r>
    <r>
      <rPr>
        <sz val="11"/>
        <rFont val="Arial"/>
        <family val="2"/>
      </rPr>
      <t>Bitte geben Sie den Wirtschaftszweig entsprechend der wirtschaftlichen Hauptaktivität Ihres Unternehmens am Ort der geplanten Investition an. Die Erhebung dient der statistischen Einordnung Ihres Projekts (bitte nur ein Feld ankreuzen).</t>
    </r>
  </si>
  <si>
    <r>
      <t xml:space="preserve">In Ihrem Unternehmen erhöht sich die Zahl der Beschäftigten (in Vollzeitäquivalenten) in Verbindung mit dem Projekt um 
</t>
    </r>
    <r>
      <rPr>
        <sz val="9"/>
        <rFont val="Arial"/>
        <family val="2"/>
      </rPr>
      <t>(Outputindikator O 08)</t>
    </r>
  </si>
  <si>
    <r>
      <t xml:space="preserve">Erläuterung: </t>
    </r>
    <r>
      <rPr>
        <sz val="11"/>
        <rFont val="Arial"/>
        <family val="2"/>
      </rPr>
      <t>Bitte erläutern Sie hier Ihre Angabe (z.B. wie/in welchen Schritten wird der Zielwert erreicht).</t>
    </r>
  </si>
  <si>
    <r>
      <t xml:space="preserve">Definitionen </t>
    </r>
    <r>
      <rPr>
        <sz val="9"/>
        <rFont val="Arial"/>
        <family val="2"/>
      </rPr>
      <t>(Outputindikator O 08)</t>
    </r>
  </si>
  <si>
    <r>
      <t xml:space="preserve">Erläuterung: </t>
    </r>
    <r>
      <rPr>
        <sz val="11"/>
        <rFont val="Arial"/>
        <family val="2"/>
      </rPr>
      <t>Bitte erläutern Sie hier Ihre Angabe, bei Beantwortung mit "Ja" unter Nennung mindestens eines für den Markt neuen Produkts und dem anvisierten zeitlichen Rahmen für dessen Einführung.</t>
    </r>
  </si>
  <si>
    <t>B.3 Querschnittsziel Nichtdiskriminierung</t>
  </si>
  <si>
    <t>Outputindikator</t>
  </si>
  <si>
    <t>B. Querschnittsziele Charta der Grundrechte, Geschlechtergleichstellung und Nichtdiskriminierung</t>
  </si>
  <si>
    <r>
      <rPr>
        <b/>
        <sz val="11"/>
        <rFont val="Arial"/>
        <family val="2"/>
      </rPr>
      <t xml:space="preserve">Gemäß der </t>
    </r>
    <r>
      <rPr>
        <b/>
        <u/>
        <sz val="11"/>
        <rFont val="Arial"/>
        <family val="2"/>
      </rPr>
      <t xml:space="preserve">Charta der Grundrechte der Europäischen Union </t>
    </r>
    <r>
      <rPr>
        <b/>
        <sz val="11"/>
        <rFont val="Arial"/>
        <family val="2"/>
      </rPr>
      <t>ist jegliche Form der Diskriminierung verboten, beispielsweise aufgrund des Geschlechts, aus rassistischen Gründen, aufgrund der ethnischen Herkunft, der Religion oder der Weltanschauung, einer Behinderung, des Alters oder der sexuellen Ausrichtung. Zudem ist die Gleichheit von Männern und Frauen in allen Bereichen, einschließlich der Beschäftigung, der Arbeit und des Arbeitsentgelts, sicherzustellen.</t>
    </r>
  </si>
  <si>
    <r>
      <t xml:space="preserve">Ihr Projekt muss in den Querschnittszielen Charta der Grundrechte, Geschlechtergleichstellung sowie Nichtdiskriminierung mit neutral oder positiv bewertet werden, um im EFRE-Programm gefördert werden zu können.
</t>
    </r>
    <r>
      <rPr>
        <b/>
        <u/>
        <sz val="11"/>
        <rFont val="Arial"/>
        <family val="2"/>
      </rPr>
      <t>Eine Bewertung mit neutral wird nur dann erreicht, wenn die gesetzlichen Anforderungen im Bereich dieser Querschnittsziele erfüllt werden. Dies wird anhand der Fragen B.1.1, B.2.1 und B.3.1 ermittelt.</t>
    </r>
    <r>
      <rPr>
        <b/>
        <sz val="11"/>
        <rFont val="Arial"/>
        <family val="2"/>
      </rPr>
      <t xml:space="preserve">
Darüber hinaus sollten jedoch freiwillig weitere Maßnahmen in Bezug auf diese Querschnittsziele umgesetzt werden. Für eine positive Bewertung können Sie bei den weiteren Fragen diese Maßnahmen benennen. Mit diesen Angaben können Sie aufzeigen, dass über die Erfüllung gesetzlicher Anforderungen hinaus weitere Maßnahmen zur Verfolgung der o.g. Querschnittsziele ergriffen werden. Der Fragenkatalog dient insbesondere der Sensibilisierung für Bedeutung und Umfang der Querschnittsziele.
Das Ergebnis der Bewertung Ihres Projekts wird von den zuständigen Verwaltungsstellen auf der Grundlage Ihrer Angaben ermittelt. Eine unverbindliche Bewertung Ihres Projekts wird bei elektronischer Bearbeitung des Formulars (Excel-Datei) automatisiert im Tabellenblatt "Auswertung Querschnittsziele" ausgegeben. 
Bei aus fachlicher Sicht gleichwertigen Projekten, kann die Höhe des Bewertungsergebnisses einen Ausschlag für die Förderung geben.
</t>
    </r>
  </si>
  <si>
    <r>
      <t xml:space="preserve">EFRE-Programm </t>
    </r>
    <r>
      <rPr>
        <b/>
        <sz val="12"/>
        <color theme="1"/>
        <rFont val="Arial"/>
        <family val="2"/>
      </rPr>
      <t>Baden-Württemberg 2021-2027</t>
    </r>
  </si>
  <si>
    <r>
      <t xml:space="preserve">Im Zusammenhang mit Ihrer Investition wird mindestens ein für den Markt neues Produkt eingeführt </t>
    </r>
    <r>
      <rPr>
        <sz val="9"/>
        <rFont val="Arial"/>
        <family val="2"/>
      </rPr>
      <t>(Ergebnisindikator E21)</t>
    </r>
  </si>
  <si>
    <r>
      <t xml:space="preserve">Definitionen </t>
    </r>
    <r>
      <rPr>
        <sz val="9"/>
        <rFont val="Arial"/>
        <family val="2"/>
      </rPr>
      <t>(Ergenbisindikator E 21)</t>
    </r>
  </si>
  <si>
    <r>
      <t xml:space="preserve">Spezialisierungsfelder
</t>
    </r>
    <r>
      <rPr>
        <sz val="11"/>
        <color theme="1"/>
        <rFont val="Arial"/>
        <family val="2"/>
      </rPr>
      <t>Ihr Projekt muss mindestens eines der Spezialisierungsfelder Baden-Württembergs</t>
    </r>
    <r>
      <rPr>
        <vertAlign val="superscript"/>
        <sz val="11"/>
        <color theme="1"/>
        <rFont val="Arial"/>
        <family val="2"/>
      </rPr>
      <t>1</t>
    </r>
    <r>
      <rPr>
        <sz val="11"/>
        <color theme="1"/>
        <rFont val="Arial"/>
        <family val="2"/>
      </rPr>
      <t xml:space="preserve"> betreffen. Bitte geben Sie an, welches der folgenden Spezialisierungsfelder Ihr Projekt betrifft.</t>
    </r>
  </si>
  <si>
    <r>
      <t>Sonstige Schlüsseltechnologie</t>
    </r>
    <r>
      <rPr>
        <vertAlign val="superscript"/>
        <sz val="11"/>
        <color theme="1"/>
        <rFont val="Arial"/>
        <family val="2"/>
      </rPr>
      <t>2</t>
    </r>
  </si>
  <si>
    <t>Spezialisierungsfeld übergreifend</t>
  </si>
  <si>
    <t>Fortschrittliche Produktionstechnik</t>
  </si>
  <si>
    <t xml:space="preserve">Bitte beachten Sie bei der Durchführung von Informations- und Kommunikationsmaßnahmen (wie zu Informationen über Ihr Projekt auf Ihrer Webseite, zu Pressemitteilungen und -artikeln, Flyern/Broschüren/Publikationen, Werbeartikeln, Ausstellungen, Informationsveranstaltungen, Fortbildungs-/Beratungsangeboten etc.) die einschlägigen Bestimmungen in Ihrem Zuwendungsbescheid. 
</t>
  </si>
  <si>
    <t>EFRE-Programm Baden-Württemberg 2021-2027</t>
  </si>
  <si>
    <t>Ergebnisindikatoren</t>
  </si>
  <si>
    <t>In der Investitionsphase werden ökologische Kriterien explizit berücksichtigt und bei der Auswahl der Materialien die Kreislaufwirtschaft nach Nutzungsende berücksichtigt, z.B. Trennbarkeit von Verbindungen, Recyclingfähigkeit.</t>
  </si>
  <si>
    <t>In der Nutzungsphase wird umweltfreundliches Material eingesetzt.</t>
  </si>
  <si>
    <t>In der Nutzungsphase werden Materialien eingesetzt, die nach Nutzungsende möglichst hochwertig verwertet werden können (Abfallhierarchie).</t>
  </si>
  <si>
    <t>6. Materialeinsatz (einschl. Kreislaufwirtschaft)</t>
  </si>
  <si>
    <r>
      <t xml:space="preserve">Ein Vorhaben unterstützt die </t>
    </r>
    <r>
      <rPr>
        <u/>
        <sz val="11"/>
        <rFont val="Arial"/>
        <family val="2"/>
      </rPr>
      <t>Kreislaufwirtschaft,</t>
    </r>
    <r>
      <rPr>
        <sz val="11"/>
        <rFont val="Arial"/>
        <family val="2"/>
      </rPr>
      <t xml:space="preserve"> wenn eine Tätigkeit einen Beitrag zum Übergang zu einer Kreislaufwirtschaft einschließlich Abfallvermeidung, Wiederverwendung und Recycling leistet, indem es zum Beispiel:
– die natürlichen Ressourcen, einschließlich beschaffter biobasierter und anderer Rohstoffe nachhaltiger Herkunft, in der Produktion effizienter nutzt, unter anderem durch i) einen reduzierten Einsatz von Primärrohstoffen oder eine Steigerung der Verwendung von Nebenprodukten und Sekundärrohstoffen; oder ii) Ressourcen- und Energieeffizienzmaßnahmen;
– die Haltbarkeit, Reparaturfähigkeit, Nachrüstbarkeit oder Wiederverwendbarkeit von Produkten, insbesondere bei den Entwicklungs- und Fertigungstätigkeiten, verbessert; 
– die Recyclingfähigkeit von Produkten, einschließlich der der in diesen Produkten enthaltenen einzelnen Materialien, unter anderem durch die Ersetzung oder eingeschränkte Verwendung von nicht wiederverwendbaren Produkten und Materialien, insbesondere bei den Entwicklungs- und Fertigungstätigkeiten, verbessert; 
– den Anteil an gefährlichen Stoffen wesentlich verringert und besonders besorgniserregender Stoffe in Materialien und Produkten während ihres gesamten Lebenszyklus gemäß den im Unionsrecht festgelegten Zielen ersetzt, unter anderem durch Ersetzung dieser Stoffe durch sicherere Alternativen und durch Gewährleistung der Rückverfolgbarkeit; 
– die Nutzung von Produkten, unter anderem durch Wiederverwendung, Design für Langlebigkeit, Umfunktionierung, Demontage, Wiederaufarbeitung, Modernisierung und Reparatur sowie gemeinsame Nutzung von Produkten, verlängert; 
– Sekundärrohstoffe verstärkt nutzt und ihre Qualität steigert, unter anderem durch eine hochwertiges Recycling von Abfällen; 
– die Abfallerzeugung, einschließlich der Erzeugung von Abfall bei der Gewinnung von Mineralien sowie bei Bau und Abriss von Gebäuden, vermieden oder verringert;
– die Wiederverwendung und das Recycling von Abfällen verstärkt vorbereitet; 
– die Infrastruktur für die Abfallbewirtschaftung, die für die Vermeidung, die Vorbereitung für die Wiederverwendung und das Recycling erforderlich ist, stärker ausbaut, wobei gleichzeitig gewährleistet wird, dass die wiedergewonnenen Materialien als hochwertige Sekundärrohstoffe für die Produktion unter Vermeidung eines Downcycling recycelt werden; 
– die Abfallverbrennung möglichst verringert und die Abfallbeseitigung, einschließlich der Deponierung, vermeidet, gemäß den Grundsätzen der Abfallhierarchie oder 
– Abfall vermeidet oder verringert.
</t>
    </r>
  </si>
  <si>
    <r>
      <rPr>
        <sz val="8"/>
        <color theme="10"/>
        <rFont val="Arial"/>
        <family val="2"/>
      </rPr>
      <t xml:space="preserve">1 vgl. </t>
    </r>
    <r>
      <rPr>
        <u/>
        <sz val="8"/>
        <color theme="10"/>
        <rFont val="Arial"/>
        <family val="2"/>
      </rPr>
      <t xml:space="preserve">EFRE-Programm Baden-Württemberg 2021-2027, https://2021-27.efre-bw.de/operationelles-programm/
</t>
    </r>
    <r>
      <rPr>
        <vertAlign val="superscript"/>
        <sz val="11"/>
        <color theme="1"/>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</si>
</sst>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
    <numFmt numFmtId="166" formatCode="0.0000"/>
  </numFmts>
  <fonts count="76" x14ac:knownFonts="1">
    <font>
      <sz val="11"/>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1"/>
      <color theme="1"/>
      <name val="Arial"/>
      <family val="2"/>
    </font>
    <font>
      <b/>
      <sz val="11"/>
      <color theme="1"/>
      <name val="Calibri"/>
      <family val="2"/>
    </font>
    <font>
      <b/>
      <sz val="12"/>
      <color theme="1"/>
      <name val="Arial"/>
      <family val="2"/>
    </font>
    <font>
      <b/>
      <u/>
      <sz val="11"/>
      <color theme="1"/>
      <name val="Arial"/>
      <family val="2"/>
    </font>
    <font>
      <sz val="8"/>
      <color theme="1"/>
      <name val="Arial"/>
      <family val="2"/>
    </font>
    <font>
      <u/>
      <sz val="11"/>
      <color theme="1"/>
      <name val="Arial"/>
      <family val="2"/>
    </font>
    <font>
      <b/>
      <sz val="36"/>
      <color rgb="FF003399"/>
      <name val="Rockwell"/>
      <family val="1"/>
    </font>
    <font>
      <u/>
      <sz val="11"/>
      <color theme="10"/>
      <name val="Arial"/>
      <family val="2"/>
    </font>
    <font>
      <b/>
      <u/>
      <sz val="11"/>
      <color theme="10"/>
      <name val="Arial"/>
      <family val="2"/>
    </font>
    <font>
      <b/>
      <sz val="14"/>
      <color theme="1"/>
      <name val="Arial"/>
      <family val="2"/>
    </font>
    <font>
      <sz val="12"/>
      <color theme="1"/>
      <name val="Arial"/>
      <family val="2"/>
    </font>
    <font>
      <b/>
      <u/>
      <sz val="14"/>
      <color theme="1"/>
      <name val="Arial"/>
      <family val="2"/>
    </font>
    <font>
      <vertAlign val="superscript"/>
      <sz val="11"/>
      <color theme="1"/>
      <name val="Arial"/>
      <family val="2"/>
    </font>
    <font>
      <sz val="9"/>
      <color theme="1"/>
      <name val="Arial"/>
      <family val="2"/>
    </font>
    <font>
      <sz val="8"/>
      <color theme="1"/>
      <name val="Calibri"/>
      <family val="2"/>
      <scheme val="minor"/>
    </font>
    <font>
      <b/>
      <sz val="9"/>
      <color theme="1"/>
      <name val="Arial"/>
      <family val="2"/>
    </font>
    <font>
      <b/>
      <sz val="90"/>
      <color rgb="FF003399"/>
      <name val="Rockwell"/>
      <family val="1"/>
    </font>
    <font>
      <sz val="11"/>
      <color theme="1"/>
      <name val="Calibri"/>
      <family val="2"/>
    </font>
    <font>
      <sz val="10"/>
      <name val="Arial"/>
      <family val="2"/>
    </font>
    <font>
      <b/>
      <sz val="10"/>
      <name val="Arial"/>
      <family val="2"/>
    </font>
    <font>
      <b/>
      <sz val="11"/>
      <name val="Arial"/>
      <family val="2"/>
    </font>
    <font>
      <b/>
      <sz val="14"/>
      <name val="Arial"/>
      <family val="2"/>
    </font>
    <font>
      <u/>
      <sz val="10"/>
      <name val="Arial"/>
      <family val="2"/>
    </font>
    <font>
      <i/>
      <sz val="10"/>
      <name val="Arial"/>
      <family val="2"/>
    </font>
    <font>
      <b/>
      <u/>
      <sz val="12"/>
      <name val="Arial"/>
      <family val="2"/>
    </font>
    <font>
      <b/>
      <u/>
      <sz val="10"/>
      <name val="Arial"/>
      <family val="2"/>
    </font>
    <font>
      <b/>
      <vertAlign val="subscript"/>
      <sz val="10"/>
      <name val="Arial"/>
      <family val="2"/>
    </font>
    <font>
      <sz val="9"/>
      <color rgb="FF000000"/>
      <name val="Verdana"/>
      <family val="2"/>
    </font>
    <font>
      <sz val="11"/>
      <name val="Calibri"/>
      <family val="2"/>
    </font>
    <font>
      <sz val="11"/>
      <name val="Arial"/>
      <family val="2"/>
    </font>
    <font>
      <sz val="12"/>
      <color rgb="FF000000"/>
      <name val="Verdana"/>
      <family val="2"/>
    </font>
    <font>
      <b/>
      <u/>
      <sz val="11"/>
      <name val="Arial"/>
      <family val="2"/>
    </font>
    <font>
      <vertAlign val="subscript"/>
      <sz val="11"/>
      <color theme="1"/>
      <name val="Arial"/>
      <family val="2"/>
    </font>
    <font>
      <b/>
      <sz val="10"/>
      <color theme="1"/>
      <name val="Arial"/>
      <family val="2"/>
    </font>
    <font>
      <b/>
      <sz val="10"/>
      <color theme="0"/>
      <name val="Arial"/>
      <family val="2"/>
    </font>
    <font>
      <u/>
      <sz val="8"/>
      <color theme="10"/>
      <name val="Arial"/>
      <family val="2"/>
    </font>
    <font>
      <b/>
      <sz val="9"/>
      <name val="Arial"/>
      <family val="2"/>
    </font>
    <font>
      <sz val="8"/>
      <name val="Arial"/>
      <family val="2"/>
    </font>
    <font>
      <sz val="11"/>
      <color theme="1"/>
      <name val="Arial"/>
      <family val="2"/>
    </font>
    <font>
      <b/>
      <sz val="12"/>
      <name val="Arial"/>
      <family val="2"/>
    </font>
    <font>
      <sz val="11"/>
      <color theme="3"/>
      <name val="Rockwell"/>
      <family val="1"/>
    </font>
    <font>
      <b/>
      <sz val="26"/>
      <color theme="3"/>
      <name val="Rockwell"/>
      <family val="1"/>
    </font>
    <font>
      <b/>
      <sz val="11"/>
      <color theme="3"/>
      <name val="Rockwell"/>
      <family val="1"/>
    </font>
    <font>
      <sz val="11"/>
      <color rgb="FFFF0000"/>
      <name val="Arial"/>
      <family val="2"/>
    </font>
    <font>
      <b/>
      <sz val="26"/>
      <color rgb="FF003399"/>
      <name val="Rockwell"/>
      <family val="1"/>
    </font>
    <font>
      <b/>
      <vertAlign val="subscript"/>
      <sz val="11"/>
      <name val="Arial"/>
      <family val="2"/>
    </font>
    <font>
      <b/>
      <sz val="36"/>
      <name val="Rockwell"/>
      <family val="1"/>
    </font>
    <font>
      <u/>
      <sz val="11"/>
      <name val="Arial"/>
      <family val="2"/>
    </font>
    <font>
      <sz val="11"/>
      <color rgb="FF1F497D"/>
      <name val="Calibri"/>
      <family val="2"/>
    </font>
    <font>
      <sz val="11"/>
      <color rgb="FF00B0F0"/>
      <name val="Arial"/>
      <family val="2"/>
    </font>
    <font>
      <sz val="11"/>
      <color rgb="FF00B050"/>
      <name val="Arial"/>
      <family val="2"/>
    </font>
    <font>
      <sz val="10"/>
      <color theme="0"/>
      <name val="Arial"/>
      <family val="2"/>
    </font>
    <font>
      <sz val="10"/>
      <color rgb="FF000000"/>
      <name val="Verdana"/>
      <family val="2"/>
    </font>
    <font>
      <b/>
      <u/>
      <sz val="11"/>
      <color rgb="FFFF0000"/>
      <name val="Arial"/>
      <family val="2"/>
    </font>
    <font>
      <sz val="12"/>
      <name val="Arial"/>
      <family val="2"/>
    </font>
    <font>
      <b/>
      <u/>
      <sz val="14"/>
      <name val="Arial"/>
      <family val="2"/>
    </font>
    <font>
      <sz val="14"/>
      <name val="Arial"/>
      <family val="2"/>
    </font>
    <font>
      <sz val="11"/>
      <color rgb="FFC00000"/>
      <name val="Arial"/>
      <family val="2"/>
    </font>
    <font>
      <sz val="10"/>
      <color rgb="FFFF0000"/>
      <name val="Arial"/>
      <family val="2"/>
    </font>
    <font>
      <b/>
      <sz val="28"/>
      <color rgb="FF003399"/>
      <name val="Rockwell"/>
      <family val="1"/>
    </font>
    <font>
      <b/>
      <sz val="24"/>
      <color theme="3" tint="-0.249977111117893"/>
      <name val="Rockwell"/>
      <family val="1"/>
    </font>
    <font>
      <sz val="9"/>
      <name val="Arial"/>
      <family val="2"/>
    </font>
    <font>
      <b/>
      <sz val="11"/>
      <name val="Calibri"/>
      <family val="2"/>
    </font>
    <font>
      <sz val="12"/>
      <name val="Verdana"/>
      <family val="2"/>
    </font>
    <font>
      <sz val="10"/>
      <name val="Verdana"/>
      <family val="2"/>
    </font>
    <font>
      <b/>
      <sz val="11"/>
      <color rgb="FFFF0000"/>
      <name val="Arial"/>
      <family val="2"/>
    </font>
    <font>
      <sz val="8"/>
      <color theme="1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0" fontId="16" fillId="0" borderId="0" applyNumberFormat="0" applyFill="0" applyBorder="0" applyAlignment="0" applyProtection="0"/>
    <xf numFmtId="0" fontId="27" fillId="0" borderId="0"/>
    <xf numFmtId="9" fontId="27" fillId="0" borderId="0" applyFont="0" applyFill="0" applyBorder="0" applyAlignment="0" applyProtection="0"/>
    <xf numFmtId="164" fontId="47" fillId="0" borderId="0" applyFont="0" applyFill="0" applyBorder="0" applyAlignment="0" applyProtection="0"/>
    <xf numFmtId="0" fontId="4" fillId="0" borderId="0"/>
  </cellStyleXfs>
  <cellXfs count="924">
    <xf numFmtId="0" fontId="0" fillId="0" borderId="0" xfId="0"/>
    <xf numFmtId="0" fontId="0" fillId="0" borderId="0" xfId="0" applyAlignment="1">
      <alignment wrapText="1"/>
    </xf>
    <xf numFmtId="0" fontId="0" fillId="0" borderId="0" xfId="0" applyAlignment="1">
      <alignment horizontal="left" wrapText="1"/>
    </xf>
    <xf numFmtId="0" fontId="0" fillId="0" borderId="0" xfId="0" applyFill="1" applyBorder="1"/>
    <xf numFmtId="0" fontId="0" fillId="0" borderId="0" xfId="0" applyFont="1"/>
    <xf numFmtId="0" fontId="0" fillId="0" borderId="0" xfId="0" applyAlignment="1">
      <alignment vertical="center"/>
    </xf>
    <xf numFmtId="0" fontId="0" fillId="0" borderId="1" xfId="0" applyBorder="1" applyAlignment="1" applyProtection="1">
      <alignment horizontal="center" vertical="center"/>
      <protection locked="0"/>
    </xf>
    <xf numFmtId="0" fontId="27" fillId="0" borderId="0" xfId="2" applyProtection="1"/>
    <xf numFmtId="0" fontId="27" fillId="0" borderId="0" xfId="2" applyAlignment="1" applyProtection="1">
      <alignment horizontal="left"/>
    </xf>
    <xf numFmtId="0" fontId="27" fillId="0" borderId="0" xfId="2"/>
    <xf numFmtId="0" fontId="27" fillId="0" borderId="0" xfId="2" applyFont="1" applyAlignment="1" applyProtection="1">
      <alignment horizontal="left"/>
    </xf>
    <xf numFmtId="0" fontId="27" fillId="0" borderId="0" xfId="2" applyFont="1" applyFill="1" applyBorder="1" applyAlignment="1" applyProtection="1">
      <alignment horizontal="left" vertical="top" wrapText="1"/>
    </xf>
    <xf numFmtId="0" fontId="28" fillId="0" borderId="0" xfId="2" applyFont="1" applyFill="1" applyBorder="1" applyAlignment="1" applyProtection="1">
      <alignment horizontal="left" vertical="top"/>
    </xf>
    <xf numFmtId="0" fontId="27" fillId="0" borderId="0" xfId="2" applyFill="1" applyProtection="1"/>
    <xf numFmtId="0" fontId="8" fillId="0" borderId="0" xfId="2" applyFont="1" applyFill="1" applyBorder="1" applyAlignment="1" applyProtection="1">
      <alignment horizontal="left" vertical="top"/>
    </xf>
    <xf numFmtId="0" fontId="28" fillId="0" borderId="0" xfId="2" applyFont="1" applyAlignment="1" applyProtection="1">
      <alignment horizontal="left"/>
    </xf>
    <xf numFmtId="0" fontId="27" fillId="0" borderId="0" xfId="2" applyFont="1" applyBorder="1" applyAlignment="1" applyProtection="1">
      <alignment horizontal="left" vertical="top" wrapText="1"/>
    </xf>
    <xf numFmtId="0" fontId="27" fillId="0" borderId="0" xfId="2" applyFont="1" applyBorder="1" applyAlignment="1" applyProtection="1">
      <alignment horizontal="left" vertical="top"/>
    </xf>
    <xf numFmtId="0" fontId="28" fillId="0" borderId="0" xfId="2" applyFont="1" applyBorder="1" applyAlignment="1" applyProtection="1">
      <alignment horizontal="left" vertical="top"/>
    </xf>
    <xf numFmtId="0" fontId="27" fillId="0" borderId="0" xfId="2" applyBorder="1" applyProtection="1"/>
    <xf numFmtId="0" fontId="27" fillId="0" borderId="0" xfId="2" applyFill="1" applyBorder="1" applyProtection="1"/>
    <xf numFmtId="0" fontId="27" fillId="0" borderId="3" xfId="2" applyBorder="1" applyProtection="1"/>
    <xf numFmtId="0" fontId="28" fillId="0" borderId="0" xfId="2" applyFont="1" applyBorder="1" applyAlignment="1" applyProtection="1">
      <alignment horizontal="left"/>
    </xf>
    <xf numFmtId="0" fontId="28" fillId="0" borderId="0" xfId="2" applyFont="1" applyBorder="1" applyAlignment="1" applyProtection="1">
      <alignment horizontal="left" vertical="center"/>
    </xf>
    <xf numFmtId="0" fontId="27" fillId="0" borderId="0" xfId="2" applyFont="1" applyBorder="1" applyAlignment="1" applyProtection="1">
      <alignment horizontal="left"/>
    </xf>
    <xf numFmtId="0" fontId="27" fillId="0" borderId="0" xfId="2" applyFont="1" applyBorder="1" applyProtection="1"/>
    <xf numFmtId="0" fontId="28" fillId="0" borderId="1" xfId="2" applyFont="1" applyBorder="1" applyAlignment="1" applyProtection="1">
      <alignment horizontal="left" vertical="top"/>
    </xf>
    <xf numFmtId="0" fontId="28" fillId="0" borderId="1" xfId="2" applyFont="1" applyBorder="1" applyAlignment="1" applyProtection="1">
      <alignment vertical="top"/>
    </xf>
    <xf numFmtId="1" fontId="28" fillId="0" borderId="13" xfId="2" quotePrefix="1" applyNumberFormat="1" applyFont="1" applyBorder="1" applyAlignment="1" applyProtection="1">
      <alignment horizontal="left" vertical="top" wrapText="1"/>
    </xf>
    <xf numFmtId="2" fontId="27" fillId="5" borderId="1" xfId="2" applyNumberFormat="1" applyFont="1" applyFill="1" applyBorder="1" applyAlignment="1" applyProtection="1">
      <alignment horizontal="left" vertical="top"/>
    </xf>
    <xf numFmtId="2" fontId="27" fillId="5" borderId="1" xfId="2" applyNumberFormat="1" applyFont="1" applyFill="1" applyBorder="1" applyAlignment="1" applyProtection="1">
      <alignment horizontal="left" vertical="top" wrapText="1"/>
    </xf>
    <xf numFmtId="16" fontId="28" fillId="0" borderId="16" xfId="2" quotePrefix="1" applyNumberFormat="1" applyFont="1" applyBorder="1" applyAlignment="1" applyProtection="1">
      <alignment horizontal="left" wrapText="1"/>
    </xf>
    <xf numFmtId="0" fontId="28" fillId="0" borderId="9" xfId="2" applyFont="1" applyBorder="1" applyAlignment="1" applyProtection="1">
      <alignment horizontal="left"/>
    </xf>
    <xf numFmtId="2" fontId="27" fillId="3" borderId="1" xfId="2" applyNumberFormat="1" applyFont="1" applyFill="1" applyBorder="1" applyAlignment="1" applyProtection="1">
      <alignment horizontal="center" vertical="center"/>
    </xf>
    <xf numFmtId="1" fontId="28" fillId="0" borderId="17" xfId="2" quotePrefix="1" applyNumberFormat="1" applyFont="1" applyBorder="1" applyAlignment="1" applyProtection="1">
      <alignment horizontal="left" vertical="top" wrapText="1"/>
    </xf>
    <xf numFmtId="16" fontId="28" fillId="0" borderId="17" xfId="2" quotePrefix="1" applyNumberFormat="1" applyFont="1" applyBorder="1" applyAlignment="1" applyProtection="1">
      <alignment horizontal="left" wrapText="1"/>
    </xf>
    <xf numFmtId="1" fontId="28" fillId="0" borderId="16" xfId="2" quotePrefix="1" applyNumberFormat="1" applyFont="1" applyBorder="1" applyAlignment="1" applyProtection="1">
      <alignment horizontal="left" vertical="top" wrapText="1"/>
    </xf>
    <xf numFmtId="1" fontId="28" fillId="0" borderId="0" xfId="2" quotePrefix="1" applyNumberFormat="1" applyFont="1" applyBorder="1" applyAlignment="1" applyProtection="1">
      <alignment horizontal="left" vertical="top" wrapText="1"/>
    </xf>
    <xf numFmtId="0" fontId="28" fillId="0" borderId="0" xfId="2" applyFont="1" applyBorder="1" applyAlignment="1" applyProtection="1">
      <alignment horizontal="left" vertical="top" wrapText="1"/>
    </xf>
    <xf numFmtId="2" fontId="27" fillId="5" borderId="0" xfId="2" applyNumberFormat="1" applyFont="1" applyFill="1" applyBorder="1" applyAlignment="1" applyProtection="1">
      <alignment horizontal="left" vertical="top"/>
    </xf>
    <xf numFmtId="2" fontId="27" fillId="5" borderId="0" xfId="2" applyNumberFormat="1" applyFont="1" applyFill="1" applyBorder="1" applyAlignment="1" applyProtection="1">
      <alignment horizontal="left" vertical="top" wrapText="1"/>
    </xf>
    <xf numFmtId="0" fontId="28" fillId="0" borderId="0" xfId="2" applyFont="1" applyBorder="1" applyAlignment="1" applyProtection="1">
      <alignment vertical="center"/>
    </xf>
    <xf numFmtId="0" fontId="28" fillId="5" borderId="1" xfId="2" applyFont="1" applyFill="1" applyBorder="1" applyAlignment="1" applyProtection="1">
      <alignment vertical="top" wrapText="1"/>
    </xf>
    <xf numFmtId="0" fontId="28" fillId="5" borderId="1" xfId="2" applyFont="1" applyFill="1" applyBorder="1" applyAlignment="1" applyProtection="1">
      <alignment horizontal="left" vertical="top"/>
    </xf>
    <xf numFmtId="0" fontId="27" fillId="0" borderId="11" xfId="2" applyFont="1" applyBorder="1" applyAlignment="1" applyProtection="1">
      <alignment horizontal="left" vertical="top" wrapText="1"/>
    </xf>
    <xf numFmtId="2" fontId="27" fillId="5" borderId="15" xfId="2" applyNumberFormat="1" applyFont="1" applyFill="1" applyBorder="1" applyAlignment="1" applyProtection="1">
      <alignment horizontal="left" vertical="top"/>
    </xf>
    <xf numFmtId="1" fontId="27" fillId="0" borderId="1" xfId="2" applyNumberFormat="1" applyFont="1" applyFill="1" applyBorder="1" applyAlignment="1" applyProtection="1">
      <alignment horizontal="center" vertical="center"/>
    </xf>
    <xf numFmtId="0" fontId="28" fillId="0" borderId="8" xfId="2" applyFont="1" applyBorder="1" applyAlignment="1" applyProtection="1">
      <alignment horizontal="left"/>
    </xf>
    <xf numFmtId="0" fontId="27" fillId="0" borderId="9" xfId="2" applyFont="1" applyFill="1" applyBorder="1" applyAlignment="1" applyProtection="1">
      <alignment horizontal="left" vertical="top" wrapText="1"/>
    </xf>
    <xf numFmtId="2" fontId="27" fillId="0" borderId="13" xfId="2" applyNumberFormat="1" applyFont="1" applyFill="1" applyBorder="1" applyAlignment="1" applyProtection="1">
      <alignment horizontal="center" vertical="center" wrapText="1"/>
    </xf>
    <xf numFmtId="0" fontId="28" fillId="0" borderId="5" xfId="2" applyFont="1" applyBorder="1" applyAlignment="1" applyProtection="1">
      <alignment horizontal="left"/>
    </xf>
    <xf numFmtId="2" fontId="27" fillId="0" borderId="16" xfId="2" applyNumberFormat="1" applyFont="1" applyFill="1" applyBorder="1" applyAlignment="1" applyProtection="1">
      <alignment horizontal="center" vertical="center" wrapText="1"/>
    </xf>
    <xf numFmtId="2" fontId="27" fillId="5" borderId="0" xfId="2" applyNumberFormat="1" applyFont="1" applyFill="1" applyBorder="1" applyAlignment="1" applyProtection="1">
      <alignment horizontal="center" vertical="center"/>
    </xf>
    <xf numFmtId="0" fontId="27" fillId="0" borderId="0" xfId="2" applyBorder="1" applyAlignment="1" applyProtection="1">
      <alignment horizontal="left"/>
    </xf>
    <xf numFmtId="0" fontId="27" fillId="0" borderId="0" xfId="2" applyFont="1" applyBorder="1" applyAlignment="1" applyProtection="1">
      <alignment horizontal="right"/>
    </xf>
    <xf numFmtId="0" fontId="38" fillId="0" borderId="0" xfId="2" applyFont="1" applyFill="1" applyBorder="1" applyAlignment="1" applyProtection="1">
      <alignment horizontal="right"/>
    </xf>
    <xf numFmtId="2" fontId="27" fillId="5" borderId="0" xfId="2" applyNumberFormat="1" applyFont="1" applyFill="1" applyBorder="1" applyAlignment="1" applyProtection="1">
      <alignment horizontal="center"/>
    </xf>
    <xf numFmtId="0" fontId="28" fillId="0" borderId="0" xfId="2" applyFont="1" applyBorder="1" applyProtection="1"/>
    <xf numFmtId="0" fontId="28" fillId="0" borderId="0" xfId="2" applyFont="1" applyBorder="1" applyAlignment="1" applyProtection="1">
      <alignment horizontal="right"/>
    </xf>
    <xf numFmtId="0" fontId="28" fillId="0" borderId="0" xfId="2" applyFont="1"/>
    <xf numFmtId="0" fontId="28" fillId="0" borderId="0" xfId="2" applyFont="1" applyBorder="1" applyAlignment="1" applyProtection="1">
      <alignment horizontal="right" vertical="top"/>
    </xf>
    <xf numFmtId="2" fontId="27" fillId="5" borderId="0" xfId="2" applyNumberFormat="1" applyFont="1" applyFill="1" applyBorder="1" applyAlignment="1" applyProtection="1">
      <alignment horizontal="left"/>
    </xf>
    <xf numFmtId="0" fontId="27" fillId="5" borderId="0" xfId="2" applyFill="1" applyBorder="1" applyProtection="1"/>
    <xf numFmtId="0" fontId="28" fillId="0" borderId="14" xfId="2" applyFont="1" applyBorder="1" applyAlignment="1" applyProtection="1">
      <alignment vertical="top"/>
    </xf>
    <xf numFmtId="0" fontId="27" fillId="5" borderId="1" xfId="2" applyFont="1" applyFill="1" applyBorder="1" applyAlignment="1" applyProtection="1">
      <alignment horizontal="center" vertical="center"/>
    </xf>
    <xf numFmtId="0" fontId="27" fillId="5" borderId="5" xfId="2" applyFont="1" applyFill="1" applyBorder="1" applyAlignment="1" applyProtection="1">
      <alignment horizontal="center" vertical="center"/>
    </xf>
    <xf numFmtId="0" fontId="27" fillId="5" borderId="7" xfId="2" applyFont="1" applyFill="1" applyBorder="1" applyAlignment="1" applyProtection="1">
      <alignment horizontal="center" vertical="center"/>
    </xf>
    <xf numFmtId="0" fontId="28" fillId="0" borderId="8" xfId="2" applyFont="1" applyBorder="1" applyAlignment="1" applyProtection="1">
      <alignment vertical="top"/>
    </xf>
    <xf numFmtId="0" fontId="27" fillId="5" borderId="8" xfId="2" applyFont="1" applyFill="1" applyBorder="1" applyAlignment="1" applyProtection="1">
      <alignment horizontal="center" vertical="center"/>
    </xf>
    <xf numFmtId="0" fontId="27" fillId="5" borderId="9" xfId="2" applyFont="1" applyFill="1" applyBorder="1" applyAlignment="1" applyProtection="1">
      <alignment horizontal="center" vertical="center"/>
    </xf>
    <xf numFmtId="2" fontId="27" fillId="5" borderId="13" xfId="2" applyNumberFormat="1" applyFont="1" applyFill="1" applyBorder="1" applyAlignment="1" applyProtection="1">
      <alignment horizontal="left" vertical="top"/>
    </xf>
    <xf numFmtId="0" fontId="27" fillId="5" borderId="13" xfId="2" applyFont="1" applyFill="1" applyBorder="1" applyAlignment="1" applyProtection="1">
      <alignment horizontal="center" vertical="center"/>
    </xf>
    <xf numFmtId="0" fontId="28" fillId="0" borderId="1" xfId="2" applyFont="1" applyBorder="1" applyAlignment="1" applyProtection="1">
      <alignment vertical="top" wrapText="1"/>
    </xf>
    <xf numFmtId="2" fontId="27" fillId="5" borderId="16" xfId="2" applyNumberFormat="1" applyFont="1" applyFill="1" applyBorder="1" applyAlignment="1" applyProtection="1">
      <alignment horizontal="left" vertical="top"/>
    </xf>
    <xf numFmtId="0" fontId="27" fillId="5" borderId="16" xfId="2" applyFont="1" applyFill="1" applyBorder="1" applyAlignment="1" applyProtection="1">
      <alignment horizontal="center" vertical="center"/>
    </xf>
    <xf numFmtId="0" fontId="28" fillId="0" borderId="0" xfId="2" applyFont="1" applyBorder="1" applyAlignment="1" applyProtection="1">
      <alignment vertical="top" wrapText="1"/>
    </xf>
    <xf numFmtId="0" fontId="27" fillId="5" borderId="0" xfId="2" applyFont="1" applyFill="1" applyBorder="1" applyAlignment="1" applyProtection="1">
      <alignment horizontal="center" vertical="center"/>
    </xf>
    <xf numFmtId="0" fontId="28" fillId="0" borderId="0" xfId="2" applyFont="1" applyBorder="1" applyAlignment="1" applyProtection="1">
      <alignment vertical="top"/>
    </xf>
    <xf numFmtId="0" fontId="27" fillId="0" borderId="0" xfId="2" applyFont="1" applyFill="1" applyBorder="1" applyAlignment="1" applyProtection="1">
      <alignment horizontal="right" vertical="top"/>
    </xf>
    <xf numFmtId="0" fontId="27" fillId="5" borderId="0" xfId="2" applyFont="1" applyFill="1" applyBorder="1" applyProtection="1"/>
    <xf numFmtId="0" fontId="27" fillId="0" borderId="6" xfId="2" applyFont="1" applyBorder="1" applyProtection="1"/>
    <xf numFmtId="0" fontId="28" fillId="0" borderId="5" xfId="2" applyFont="1" applyBorder="1" applyAlignment="1" applyProtection="1">
      <alignment vertical="top"/>
    </xf>
    <xf numFmtId="0" fontId="27" fillId="5" borderId="15" xfId="2" applyFont="1" applyFill="1" applyBorder="1" applyAlignment="1" applyProtection="1">
      <alignment horizontal="center" vertical="center"/>
    </xf>
    <xf numFmtId="0" fontId="27" fillId="5" borderId="12" xfId="2" applyFont="1" applyFill="1" applyBorder="1" applyAlignment="1" applyProtection="1">
      <alignment horizontal="center" vertical="center"/>
    </xf>
    <xf numFmtId="0" fontId="28" fillId="0" borderId="8" xfId="2" applyFont="1" applyBorder="1" applyAlignment="1" applyProtection="1">
      <alignment horizontal="right" vertical="top"/>
    </xf>
    <xf numFmtId="0" fontId="39" fillId="0" borderId="1" xfId="2" applyFont="1" applyFill="1" applyBorder="1" applyAlignment="1">
      <alignment vertical="center" wrapText="1" readingOrder="1"/>
    </xf>
    <xf numFmtId="0" fontId="39" fillId="0" borderId="1" xfId="2" applyFont="1" applyFill="1" applyBorder="1" applyAlignment="1">
      <alignment horizontal="center" vertical="center" wrapText="1" readingOrder="1"/>
    </xf>
    <xf numFmtId="0" fontId="39" fillId="0" borderId="1" xfId="2" applyFont="1" applyFill="1" applyBorder="1" applyAlignment="1">
      <alignment horizontal="left" vertical="center" wrapText="1" readingOrder="1"/>
    </xf>
    <xf numFmtId="2" fontId="39" fillId="0" borderId="1" xfId="3" applyNumberFormat="1" applyFont="1" applyFill="1" applyBorder="1" applyAlignment="1">
      <alignment horizontal="right" vertical="center" wrapText="1" readingOrder="1"/>
    </xf>
    <xf numFmtId="0" fontId="28" fillId="0" borderId="1" xfId="2" applyFont="1" applyBorder="1" applyAlignment="1" applyProtection="1">
      <alignment horizontal="left" wrapText="1"/>
    </xf>
    <xf numFmtId="0" fontId="27" fillId="0" borderId="4" xfId="2" applyFont="1" applyFill="1" applyBorder="1" applyAlignment="1" applyProtection="1">
      <alignment horizontal="center" vertical="center"/>
    </xf>
    <xf numFmtId="0" fontId="27" fillId="0" borderId="0" xfId="2" applyFont="1" applyBorder="1" applyAlignment="1" applyProtection="1">
      <alignment vertical="top"/>
    </xf>
    <xf numFmtId="0" fontId="32" fillId="0" borderId="0" xfId="2" applyFont="1" applyFill="1" applyBorder="1" applyProtection="1"/>
    <xf numFmtId="2" fontId="28" fillId="0" borderId="0" xfId="2" applyNumberFormat="1" applyFont="1" applyFill="1" applyBorder="1" applyAlignment="1" applyProtection="1">
      <alignment horizontal="right" vertical="top"/>
    </xf>
    <xf numFmtId="165" fontId="27" fillId="0" borderId="0" xfId="2" applyNumberFormat="1" applyFont="1" applyFill="1" applyBorder="1" applyAlignment="1" applyProtection="1">
      <alignment horizontal="right" vertical="top"/>
    </xf>
    <xf numFmtId="0" fontId="28" fillId="0" borderId="13" xfId="2" applyNumberFormat="1" applyFont="1" applyBorder="1" applyAlignment="1" applyProtection="1">
      <alignment horizontal="left" vertical="top" wrapText="1"/>
    </xf>
    <xf numFmtId="0" fontId="27" fillId="0" borderId="3" xfId="2" applyFill="1" applyBorder="1" applyProtection="1"/>
    <xf numFmtId="0" fontId="27" fillId="0" borderId="3" xfId="2" applyFill="1" applyBorder="1" applyAlignment="1" applyProtection="1">
      <alignment horizontal="left"/>
    </xf>
    <xf numFmtId="0" fontId="27" fillId="0" borderId="4" xfId="2" applyFill="1" applyBorder="1" applyProtection="1"/>
    <xf numFmtId="0" fontId="27" fillId="0" borderId="8" xfId="2" applyFill="1" applyBorder="1" applyProtection="1"/>
    <xf numFmtId="0" fontId="27" fillId="0" borderId="0" xfId="2" applyFill="1" applyBorder="1" applyAlignment="1" applyProtection="1">
      <alignment horizontal="left"/>
    </xf>
    <xf numFmtId="0" fontId="27" fillId="0" borderId="9" xfId="2" applyFill="1" applyBorder="1" applyProtection="1"/>
    <xf numFmtId="0" fontId="28" fillId="0" borderId="0" xfId="2" applyFont="1" applyFill="1" applyBorder="1" applyAlignment="1" applyProtection="1">
      <alignment vertical="top"/>
    </xf>
    <xf numFmtId="0" fontId="28" fillId="0" borderId="0" xfId="2" applyFont="1" applyFill="1" applyBorder="1" applyAlignment="1" applyProtection="1">
      <alignment horizontal="left"/>
    </xf>
    <xf numFmtId="0" fontId="28" fillId="0" borderId="0" xfId="2" applyFont="1" applyFill="1" applyBorder="1" applyProtection="1"/>
    <xf numFmtId="0" fontId="28" fillId="0" borderId="0" xfId="2" applyFont="1" applyFill="1" applyBorder="1" applyAlignment="1" applyProtection="1">
      <alignment horizontal="right" vertical="top"/>
    </xf>
    <xf numFmtId="0" fontId="27" fillId="0" borderId="5" xfId="2" applyFill="1" applyBorder="1" applyProtection="1"/>
    <xf numFmtId="0" fontId="27" fillId="0" borderId="6" xfId="2" applyFill="1" applyBorder="1" applyProtection="1"/>
    <xf numFmtId="0" fontId="28" fillId="0" borderId="6" xfId="2" applyFont="1" applyFill="1" applyBorder="1" applyAlignment="1" applyProtection="1">
      <alignment vertical="top"/>
    </xf>
    <xf numFmtId="0" fontId="27" fillId="0" borderId="6" xfId="2" applyFill="1" applyBorder="1" applyAlignment="1" applyProtection="1">
      <alignment horizontal="left"/>
    </xf>
    <xf numFmtId="0" fontId="28" fillId="0" borderId="6" xfId="2" applyFont="1" applyFill="1" applyBorder="1" applyProtection="1"/>
    <xf numFmtId="0" fontId="28" fillId="0" borderId="6" xfId="2" applyFont="1" applyFill="1" applyBorder="1" applyAlignment="1" applyProtection="1">
      <alignment horizontal="right" vertical="top"/>
    </xf>
    <xf numFmtId="0" fontId="28" fillId="0" borderId="7" xfId="2" applyFont="1" applyFill="1" applyBorder="1" applyAlignment="1" applyProtection="1">
      <alignment horizontal="left" vertical="top" wrapText="1"/>
    </xf>
    <xf numFmtId="0" fontId="28" fillId="0" borderId="14" xfId="2" applyFont="1" applyFill="1" applyBorder="1" applyProtection="1"/>
    <xf numFmtId="0" fontId="28" fillId="0" borderId="0" xfId="2" applyFont="1" applyFill="1" applyBorder="1" applyAlignment="1" applyProtection="1">
      <alignment horizontal="center" wrapText="1"/>
    </xf>
    <xf numFmtId="0" fontId="34" fillId="0" borderId="0" xfId="2" applyFont="1" applyBorder="1" applyAlignment="1" applyProtection="1">
      <alignment horizontal="left" vertical="top"/>
    </xf>
    <xf numFmtId="0" fontId="34" fillId="0" borderId="0" xfId="2" applyFont="1" applyBorder="1" applyAlignment="1" applyProtection="1">
      <alignment vertical="top"/>
    </xf>
    <xf numFmtId="0" fontId="5" fillId="0" borderId="1" xfId="0" applyFont="1" applyBorder="1" applyAlignment="1" applyProtection="1">
      <alignment horizontal="left" vertical="top" wrapText="1"/>
    </xf>
    <xf numFmtId="0" fontId="28" fillId="0" borderId="14" xfId="2" applyFont="1" applyBorder="1" applyAlignment="1" applyProtection="1">
      <alignment horizontal="left" vertical="top"/>
    </xf>
    <xf numFmtId="0" fontId="0" fillId="0" borderId="1" xfId="0" applyBorder="1" applyAlignment="1" applyProtection="1">
      <alignment horizontal="center" vertical="center" wrapText="1"/>
      <protection locked="0"/>
    </xf>
    <xf numFmtId="0" fontId="0" fillId="0" borderId="0" xfId="0" applyProtection="1"/>
    <xf numFmtId="0" fontId="0" fillId="0" borderId="0" xfId="0" applyAlignment="1" applyProtection="1"/>
    <xf numFmtId="0" fontId="19" fillId="0" borderId="0" xfId="0" applyFont="1" applyProtection="1"/>
    <xf numFmtId="0" fontId="0" fillId="0" borderId="0" xfId="0" applyAlignment="1" applyProtection="1">
      <alignment wrapText="1"/>
    </xf>
    <xf numFmtId="0" fontId="9" fillId="2" borderId="0" xfId="0" applyFont="1" applyFill="1" applyBorder="1" applyAlignment="1" applyProtection="1">
      <alignment vertical="top" wrapText="1"/>
    </xf>
    <xf numFmtId="0" fontId="16" fillId="2" borderId="0" xfId="1" applyFont="1" applyFill="1" applyBorder="1" applyAlignment="1" applyProtection="1">
      <alignment vertical="top" wrapText="1"/>
    </xf>
    <xf numFmtId="0" fontId="0" fillId="0" borderId="6" xfId="0" applyBorder="1" applyProtection="1"/>
    <xf numFmtId="0" fontId="0" fillId="0" borderId="0" xfId="0" applyAlignment="1" applyProtection="1">
      <alignment horizontal="left" wrapText="1"/>
    </xf>
    <xf numFmtId="0" fontId="9" fillId="0" borderId="0" xfId="0" applyFont="1" applyProtection="1"/>
    <xf numFmtId="0" fontId="0" fillId="0" borderId="0" xfId="0" applyFill="1" applyBorder="1" applyAlignment="1" applyProtection="1"/>
    <xf numFmtId="0" fontId="0" fillId="0" borderId="0" xfId="0" applyFill="1" applyBorder="1" applyAlignment="1" applyProtection="1">
      <alignment horizontal="center"/>
    </xf>
    <xf numFmtId="0" fontId="0" fillId="0" borderId="0" xfId="0" applyBorder="1" applyAlignment="1" applyProtection="1">
      <alignment horizontal="left"/>
    </xf>
    <xf numFmtId="0" fontId="0" fillId="0" borderId="0" xfId="0" applyBorder="1" applyAlignment="1" applyProtection="1"/>
    <xf numFmtId="0" fontId="0" fillId="0" borderId="1" xfId="0" applyBorder="1" applyProtection="1"/>
    <xf numFmtId="0" fontId="0" fillId="0" borderId="0" xfId="0" applyBorder="1" applyProtection="1"/>
    <xf numFmtId="0" fontId="9" fillId="0" borderId="0" xfId="0" applyFont="1" applyBorder="1" applyAlignment="1" applyProtection="1">
      <alignment horizontal="left" vertical="top" wrapText="1"/>
    </xf>
    <xf numFmtId="0" fontId="18" fillId="0" borderId="0" xfId="0" applyFont="1" applyAlignment="1" applyProtection="1">
      <alignment horizontal="left" vertical="top"/>
    </xf>
    <xf numFmtId="0" fontId="0" fillId="0" borderId="0" xfId="0" applyAlignment="1" applyProtection="1">
      <alignment horizontal="left" vertical="top"/>
    </xf>
    <xf numFmtId="49" fontId="9" fillId="0" borderId="1" xfId="0" applyNumberFormat="1" applyFont="1" applyFill="1" applyBorder="1" applyAlignment="1" applyProtection="1">
      <alignment horizontal="center" vertical="top"/>
    </xf>
    <xf numFmtId="0" fontId="0" fillId="0" borderId="15" xfId="0" applyFill="1" applyBorder="1" applyAlignment="1" applyProtection="1">
      <alignment vertical="top"/>
    </xf>
    <xf numFmtId="0" fontId="0" fillId="0" borderId="11" xfId="0" applyFill="1" applyBorder="1" applyAlignment="1" applyProtection="1">
      <alignment vertical="top"/>
    </xf>
    <xf numFmtId="0" fontId="0" fillId="2" borderId="12" xfId="0" applyFill="1" applyBorder="1" applyAlignment="1" applyProtection="1">
      <alignment vertical="center"/>
    </xf>
    <xf numFmtId="49" fontId="9" fillId="0" borderId="10" xfId="0" applyNumberFormat="1" applyFont="1" applyFill="1" applyBorder="1" applyAlignment="1" applyProtection="1">
      <alignment horizontal="center" vertical="top"/>
    </xf>
    <xf numFmtId="0" fontId="0" fillId="0" borderId="15" xfId="0" applyFill="1" applyBorder="1" applyAlignment="1" applyProtection="1">
      <alignment vertical="center"/>
    </xf>
    <xf numFmtId="0" fontId="0" fillId="0" borderId="11" xfId="0" applyFill="1" applyBorder="1" applyAlignment="1" applyProtection="1">
      <alignment vertical="center"/>
    </xf>
    <xf numFmtId="0" fontId="0" fillId="2" borderId="1" xfId="0" applyFill="1" applyBorder="1" applyAlignment="1" applyProtection="1"/>
    <xf numFmtId="0" fontId="9" fillId="0" borderId="0" xfId="0" applyFont="1" applyBorder="1" applyAlignment="1" applyProtection="1">
      <alignment horizontal="left" vertical="center" wrapText="1"/>
    </xf>
    <xf numFmtId="0" fontId="0" fillId="0" borderId="0" xfId="0" applyBorder="1" applyAlignment="1" applyProtection="1">
      <alignment horizontal="left" vertical="center" wrapText="1"/>
    </xf>
    <xf numFmtId="0" fontId="9" fillId="0" borderId="0" xfId="0" applyFont="1" applyBorder="1" applyAlignment="1" applyProtection="1">
      <alignment horizontal="left" vertical="top"/>
    </xf>
    <xf numFmtId="0" fontId="0" fillId="0" borderId="0" xfId="0" applyAlignment="1" applyProtection="1">
      <alignment vertical="center"/>
    </xf>
    <xf numFmtId="0" fontId="0" fillId="0" borderId="0" xfId="0" applyAlignment="1" applyProtection="1">
      <alignment vertical="top"/>
    </xf>
    <xf numFmtId="0" fontId="0" fillId="0" borderId="0" xfId="0" applyAlignment="1" applyProtection="1">
      <alignment vertical="top" wrapText="1"/>
    </xf>
    <xf numFmtId="0" fontId="9" fillId="0" borderId="0" xfId="0" applyFont="1" applyAlignment="1" applyProtection="1"/>
    <xf numFmtId="0" fontId="0" fillId="3" borderId="1" xfId="0" applyFill="1" applyBorder="1" applyProtection="1"/>
    <xf numFmtId="0" fontId="0" fillId="0" borderId="0" xfId="0" applyFill="1" applyProtection="1"/>
    <xf numFmtId="49" fontId="0" fillId="0" borderId="0" xfId="0" applyNumberFormat="1" applyBorder="1" applyProtection="1"/>
    <xf numFmtId="49" fontId="0" fillId="0" borderId="0" xfId="0" applyNumberFormat="1" applyBorder="1" applyAlignment="1" applyProtection="1"/>
    <xf numFmtId="0" fontId="0" fillId="0" borderId="0" xfId="0" applyAlignment="1" applyProtection="1">
      <alignment horizontal="left" indent="3"/>
    </xf>
    <xf numFmtId="0" fontId="0" fillId="0" borderId="0" xfId="0" applyFill="1" applyBorder="1" applyProtection="1"/>
    <xf numFmtId="0" fontId="9" fillId="0" borderId="0" xfId="0" applyFont="1" applyAlignment="1" applyProtection="1">
      <alignment horizontal="left" vertical="center" wrapText="1"/>
    </xf>
    <xf numFmtId="0" fontId="9" fillId="0" borderId="0" xfId="0" applyFont="1" applyAlignment="1" applyProtection="1">
      <alignment vertical="top" wrapText="1"/>
    </xf>
    <xf numFmtId="0" fontId="0" fillId="2" borderId="13" xfId="0" applyFill="1" applyBorder="1" applyAlignment="1" applyProtection="1"/>
    <xf numFmtId="0" fontId="9" fillId="0" borderId="0" xfId="0" applyFont="1" applyFill="1" applyBorder="1" applyAlignment="1" applyProtection="1">
      <alignment vertical="center"/>
    </xf>
    <xf numFmtId="0" fontId="0" fillId="0" borderId="0" xfId="0" applyFont="1" applyFill="1" applyBorder="1" applyAlignment="1" applyProtection="1">
      <alignment horizontal="left" vertical="top" wrapText="1"/>
    </xf>
    <xf numFmtId="0" fontId="0" fillId="0" borderId="0" xfId="0" applyFill="1" applyBorder="1" applyAlignment="1" applyProtection="1">
      <alignment horizontal="center" vertical="center"/>
    </xf>
    <xf numFmtId="0" fontId="0" fillId="0" borderId="0" xfId="0" applyFont="1" applyProtection="1"/>
    <xf numFmtId="0" fontId="9" fillId="0" borderId="0" xfId="0" applyFont="1" applyAlignment="1" applyProtection="1">
      <alignment horizontal="left"/>
    </xf>
    <xf numFmtId="0" fontId="9" fillId="0" borderId="0" xfId="0" applyFont="1" applyAlignment="1" applyProtection="1">
      <alignment horizontal="left" wrapText="1"/>
    </xf>
    <xf numFmtId="0" fontId="0" fillId="0" borderId="0" xfId="0" applyFill="1" applyAlignment="1" applyProtection="1">
      <alignment vertical="top"/>
    </xf>
    <xf numFmtId="0" fontId="26" fillId="0" borderId="0" xfId="0" applyFont="1" applyFill="1" applyBorder="1" applyAlignment="1" applyProtection="1">
      <alignment horizontal="left" vertical="top"/>
    </xf>
    <xf numFmtId="0" fontId="0" fillId="0" borderId="0" xfId="0" applyFill="1" applyBorder="1" applyAlignment="1" applyProtection="1">
      <alignment horizontal="left" vertical="center" wrapText="1"/>
    </xf>
    <xf numFmtId="49" fontId="0" fillId="0" borderId="0" xfId="0" applyNumberFormat="1" applyFill="1" applyBorder="1" applyAlignment="1" applyProtection="1">
      <alignment horizontal="center" vertical="center"/>
    </xf>
    <xf numFmtId="0" fontId="26" fillId="0" borderId="0" xfId="0" applyFont="1" applyFill="1" applyBorder="1" applyAlignment="1" applyProtection="1">
      <alignment horizontal="left" vertical="center" wrapText="1" indent="7"/>
    </xf>
    <xf numFmtId="49" fontId="0" fillId="0" borderId="11" xfId="0" applyNumberFormat="1" applyFill="1" applyBorder="1" applyAlignment="1" applyProtection="1">
      <alignment horizontal="center" vertical="center"/>
    </xf>
    <xf numFmtId="49" fontId="0" fillId="0" borderId="12" xfId="0" applyNumberFormat="1" applyFill="1" applyBorder="1" applyAlignment="1" applyProtection="1">
      <alignment horizontal="center" vertical="center"/>
    </xf>
    <xf numFmtId="0" fontId="0" fillId="4" borderId="12" xfId="0" applyFill="1" applyBorder="1" applyAlignment="1" applyProtection="1"/>
    <xf numFmtId="0" fontId="0" fillId="4" borderId="1" xfId="0" applyFill="1" applyBorder="1" applyAlignment="1" applyProtection="1"/>
    <xf numFmtId="0" fontId="0" fillId="0" borderId="0" xfId="0" applyBorder="1" applyAlignment="1" applyProtection="1">
      <alignment horizontal="center" vertical="center"/>
    </xf>
    <xf numFmtId="0" fontId="0" fillId="0" borderId="14" xfId="0" applyBorder="1" applyAlignment="1" applyProtection="1">
      <alignment horizontal="left" vertical="top"/>
    </xf>
    <xf numFmtId="0" fontId="0" fillId="0" borderId="3" xfId="0" applyBorder="1" applyProtection="1"/>
    <xf numFmtId="0" fontId="0" fillId="0" borderId="4" xfId="0" applyBorder="1" applyProtection="1"/>
    <xf numFmtId="0" fontId="0" fillId="0" borderId="8" xfId="0" applyBorder="1" applyAlignment="1" applyProtection="1">
      <alignment horizontal="left" vertical="top" wrapText="1"/>
    </xf>
    <xf numFmtId="0" fontId="0" fillId="0" borderId="9" xfId="0" applyBorder="1" applyProtection="1"/>
    <xf numFmtId="0" fontId="0" fillId="2" borderId="1" xfId="0" applyFill="1" applyBorder="1" applyAlignment="1" applyProtection="1">
      <alignment horizontal="center"/>
    </xf>
    <xf numFmtId="0" fontId="0" fillId="0" borderId="11" xfId="0" applyBorder="1" applyAlignment="1" applyProtection="1">
      <alignment horizontal="left" vertical="center" wrapText="1" indent="1"/>
    </xf>
    <xf numFmtId="0" fontId="0" fillId="0" borderId="12" xfId="0" applyBorder="1" applyAlignment="1" applyProtection="1">
      <alignment horizontal="left" vertical="center" wrapText="1"/>
    </xf>
    <xf numFmtId="0" fontId="0" fillId="0" borderId="8" xfId="0" applyBorder="1" applyProtection="1"/>
    <xf numFmtId="0" fontId="0" fillId="2" borderId="13" xfId="0" applyFill="1" applyBorder="1" applyAlignment="1" applyProtection="1">
      <alignment horizontal="center"/>
    </xf>
    <xf numFmtId="0" fontId="0" fillId="0" borderId="3" xfId="0" applyBorder="1" applyAlignment="1" applyProtection="1">
      <alignment horizontal="left" vertical="center" wrapText="1" indent="1"/>
    </xf>
    <xf numFmtId="0" fontId="0" fillId="0" borderId="4" xfId="0" applyBorder="1" applyAlignment="1" applyProtection="1">
      <alignment horizontal="left" vertical="center" wrapText="1"/>
    </xf>
    <xf numFmtId="0" fontId="0" fillId="0" borderId="5" xfId="0" applyBorder="1" applyProtection="1"/>
    <xf numFmtId="0" fontId="0" fillId="2" borderId="1" xfId="0" applyFill="1" applyBorder="1" applyProtection="1"/>
    <xf numFmtId="0" fontId="0" fillId="0" borderId="7" xfId="0" applyBorder="1" applyProtection="1"/>
    <xf numFmtId="0" fontId="0" fillId="0" borderId="0" xfId="0" applyAlignment="1" applyProtection="1">
      <alignment horizontal="left"/>
    </xf>
    <xf numFmtId="0" fontId="0" fillId="4" borderId="1" xfId="0" applyFill="1" applyBorder="1" applyAlignment="1" applyProtection="1">
      <alignment wrapText="1"/>
    </xf>
    <xf numFmtId="49" fontId="0" fillId="2" borderId="1" xfId="0" applyNumberFormat="1" applyFont="1" applyFill="1" applyBorder="1" applyAlignment="1" applyProtection="1">
      <alignment vertical="center"/>
    </xf>
    <xf numFmtId="0" fontId="0" fillId="0" borderId="6" xfId="0" applyBorder="1" applyAlignment="1" applyProtection="1">
      <alignment horizontal="center" vertical="center" wrapText="1"/>
    </xf>
    <xf numFmtId="0" fontId="0" fillId="0" borderId="6" xfId="0" applyBorder="1" applyAlignment="1" applyProtection="1">
      <alignment horizontal="left" vertical="center" wrapText="1"/>
    </xf>
    <xf numFmtId="49" fontId="0" fillId="0" borderId="0" xfId="0" applyNumberFormat="1" applyFont="1" applyFill="1" applyBorder="1" applyAlignment="1" applyProtection="1">
      <alignment vertical="center"/>
    </xf>
    <xf numFmtId="0" fontId="22" fillId="0" borderId="0" xfId="0" applyFont="1" applyBorder="1" applyAlignment="1" applyProtection="1">
      <alignment horizontal="left" vertical="top"/>
    </xf>
    <xf numFmtId="0" fontId="0" fillId="0" borderId="3" xfId="0" applyFill="1" applyBorder="1" applyAlignment="1" applyProtection="1">
      <alignment horizontal="left" vertical="top" wrapText="1"/>
    </xf>
    <xf numFmtId="0" fontId="0" fillId="0" borderId="11" xfId="0" applyFill="1" applyBorder="1" applyAlignment="1" applyProtection="1">
      <alignment horizontal="center" vertical="center" wrapText="1"/>
    </xf>
    <xf numFmtId="49" fontId="0" fillId="0" borderId="11" xfId="0" applyNumberFormat="1" applyFont="1" applyFill="1" applyBorder="1" applyAlignment="1" applyProtection="1">
      <alignment vertical="center"/>
    </xf>
    <xf numFmtId="0" fontId="13" fillId="0" borderId="0" xfId="0" applyFont="1" applyProtection="1"/>
    <xf numFmtId="0" fontId="0" fillId="0" borderId="4" xfId="0" applyBorder="1" applyAlignment="1" applyProtection="1">
      <alignment vertical="center"/>
      <protection locked="0"/>
    </xf>
    <xf numFmtId="0" fontId="0" fillId="0" borderId="9" xfId="0" applyBorder="1" applyAlignment="1" applyProtection="1">
      <alignment vertical="center"/>
      <protection locked="0"/>
    </xf>
    <xf numFmtId="0" fontId="0" fillId="0" borderId="7" xfId="0" applyBorder="1" applyAlignment="1" applyProtection="1">
      <alignment vertical="center"/>
      <protection locked="0"/>
    </xf>
    <xf numFmtId="0" fontId="0" fillId="0" borderId="0" xfId="0" applyAlignment="1" applyProtection="1">
      <alignment horizontal="center" vertical="center"/>
    </xf>
    <xf numFmtId="0" fontId="0" fillId="0" borderId="0" xfId="0" applyAlignment="1" applyProtection="1">
      <alignment horizontal="center" vertical="center" wrapText="1"/>
    </xf>
    <xf numFmtId="49" fontId="0" fillId="0" borderId="0" xfId="0" applyNumberFormat="1" applyAlignment="1" applyProtection="1">
      <alignment horizontal="center" vertical="center"/>
    </xf>
    <xf numFmtId="0" fontId="0" fillId="0" borderId="0" xfId="0" applyFont="1" applyAlignment="1" applyProtection="1">
      <alignment horizontal="center" vertical="center"/>
    </xf>
    <xf numFmtId="0" fontId="0" fillId="0" borderId="14"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28" fillId="5" borderId="0" xfId="2" applyFont="1" applyFill="1" applyProtection="1"/>
    <xf numFmtId="0" fontId="27" fillId="5" borderId="0" xfId="2" applyFill="1" applyProtection="1"/>
    <xf numFmtId="0" fontId="29" fillId="5" borderId="0" xfId="2" applyFont="1" applyFill="1" applyAlignment="1" applyProtection="1">
      <alignment horizontal="center" vertical="top"/>
    </xf>
    <xf numFmtId="0" fontId="27" fillId="5" borderId="0" xfId="2" applyFill="1" applyAlignment="1" applyProtection="1">
      <alignment wrapText="1"/>
    </xf>
    <xf numFmtId="0" fontId="27" fillId="0" borderId="0" xfId="2" applyAlignment="1" applyProtection="1">
      <alignment wrapText="1"/>
    </xf>
    <xf numFmtId="0" fontId="27" fillId="5" borderId="0" xfId="2" applyFont="1" applyFill="1" applyBorder="1" applyAlignment="1" applyProtection="1">
      <alignment horizontal="center" vertical="top" wrapText="1"/>
    </xf>
    <xf numFmtId="2" fontId="27" fillId="5" borderId="1" xfId="2" applyNumberFormat="1" applyFont="1" applyFill="1" applyBorder="1" applyAlignment="1" applyProtection="1">
      <alignment horizontal="center" vertical="top"/>
    </xf>
    <xf numFmtId="0" fontId="27" fillId="5" borderId="1" xfId="2" applyFill="1" applyBorder="1" applyProtection="1"/>
    <xf numFmtId="0" fontId="27" fillId="5" borderId="1" xfId="2" applyFont="1" applyFill="1" applyBorder="1" applyProtection="1"/>
    <xf numFmtId="0" fontId="28" fillId="5" borderId="1" xfId="2" applyFont="1" applyFill="1" applyBorder="1" applyProtection="1"/>
    <xf numFmtId="2" fontId="27" fillId="5" borderId="1" xfId="2" applyNumberFormat="1" applyFont="1" applyFill="1" applyBorder="1" applyAlignment="1" applyProtection="1">
      <alignment horizontal="center" vertical="center"/>
    </xf>
    <xf numFmtId="2" fontId="28" fillId="5" borderId="1" xfId="2" applyNumberFormat="1" applyFont="1" applyFill="1" applyBorder="1" applyAlignment="1" applyProtection="1">
      <alignment horizontal="left" vertical="top"/>
    </xf>
    <xf numFmtId="2" fontId="27" fillId="5" borderId="1" xfId="2" applyNumberFormat="1" applyFill="1" applyBorder="1" applyProtection="1"/>
    <xf numFmtId="166" fontId="27" fillId="0" borderId="0" xfId="2" applyNumberFormat="1" applyProtection="1"/>
    <xf numFmtId="0" fontId="36" fillId="5" borderId="1" xfId="2" applyFont="1" applyFill="1" applyBorder="1" applyAlignment="1" applyProtection="1">
      <alignment vertical="center"/>
    </xf>
    <xf numFmtId="0" fontId="36" fillId="5" borderId="1" xfId="2" applyFont="1" applyFill="1" applyBorder="1" applyAlignment="1" applyProtection="1">
      <alignment horizontal="right" vertical="center"/>
    </xf>
    <xf numFmtId="0" fontId="27" fillId="5" borderId="0" xfId="2" applyFont="1" applyFill="1" applyProtection="1"/>
    <xf numFmtId="0" fontId="27" fillId="0" borderId="0" xfId="2" applyFont="1" applyProtection="1"/>
    <xf numFmtId="2" fontId="36" fillId="5" borderId="1" xfId="2" applyNumberFormat="1" applyFont="1" applyFill="1" applyBorder="1" applyAlignment="1" applyProtection="1">
      <alignment horizontal="right" vertical="center"/>
    </xf>
    <xf numFmtId="1" fontId="36" fillId="5" borderId="1" xfId="2" applyNumberFormat="1" applyFont="1" applyFill="1" applyBorder="1" applyAlignment="1" applyProtection="1">
      <alignment horizontal="right" vertical="center"/>
    </xf>
    <xf numFmtId="0" fontId="37" fillId="5" borderId="1" xfId="2" applyFont="1" applyFill="1" applyBorder="1" applyAlignment="1" applyProtection="1">
      <alignment vertical="top" wrapText="1"/>
    </xf>
    <xf numFmtId="0" fontId="27" fillId="5" borderId="1" xfId="2" applyFill="1" applyBorder="1" applyAlignment="1" applyProtection="1">
      <alignment horizontal="right" vertical="top"/>
    </xf>
    <xf numFmtId="165" fontId="36" fillId="5" borderId="1" xfId="2" applyNumberFormat="1" applyFont="1" applyFill="1" applyBorder="1" applyAlignment="1" applyProtection="1">
      <alignment horizontal="right" vertical="top"/>
    </xf>
    <xf numFmtId="0" fontId="36" fillId="5" borderId="0" xfId="2" applyFont="1" applyFill="1" applyBorder="1" applyAlignment="1" applyProtection="1">
      <alignment horizontal="right" vertical="center"/>
    </xf>
    <xf numFmtId="0" fontId="27" fillId="5" borderId="1" xfId="2" applyFill="1" applyBorder="1" applyAlignment="1" applyProtection="1">
      <alignment vertical="top"/>
    </xf>
    <xf numFmtId="0" fontId="36" fillId="5" borderId="1" xfId="2" applyFont="1" applyFill="1" applyBorder="1" applyAlignment="1" applyProtection="1">
      <alignment horizontal="right" vertical="top"/>
    </xf>
    <xf numFmtId="0" fontId="37" fillId="5" borderId="0" xfId="2" applyFont="1" applyFill="1" applyBorder="1" applyAlignment="1" applyProtection="1">
      <alignment vertical="top" wrapText="1"/>
    </xf>
    <xf numFmtId="0" fontId="27" fillId="5" borderId="0" xfId="2" quotePrefix="1" applyFill="1" applyProtection="1"/>
    <xf numFmtId="2" fontId="28" fillId="5" borderId="0" xfId="2" applyNumberFormat="1" applyFont="1" applyFill="1" applyBorder="1" applyProtection="1"/>
    <xf numFmtId="165" fontId="36" fillId="5" borderId="0" xfId="2" applyNumberFormat="1" applyFont="1" applyFill="1" applyBorder="1" applyAlignment="1" applyProtection="1">
      <alignment horizontal="right" vertical="center"/>
    </xf>
    <xf numFmtId="0" fontId="27" fillId="5" borderId="0" xfId="2" applyFill="1" applyBorder="1" applyAlignment="1" applyProtection="1">
      <alignment vertical="top"/>
    </xf>
    <xf numFmtId="0" fontId="28" fillId="0" borderId="0" xfId="2" applyFont="1" applyProtection="1"/>
    <xf numFmtId="0" fontId="28" fillId="5" borderId="0" xfId="2" applyFont="1" applyFill="1" applyAlignment="1" applyProtection="1">
      <alignment horizontal="right"/>
    </xf>
    <xf numFmtId="2" fontId="27" fillId="5" borderId="0" xfId="2" applyNumberFormat="1" applyFont="1" applyFill="1" applyBorder="1" applyAlignment="1" applyProtection="1">
      <alignment horizontal="center" vertical="top"/>
    </xf>
    <xf numFmtId="0" fontId="28" fillId="5" borderId="14" xfId="2" applyFont="1" applyFill="1" applyBorder="1" applyProtection="1"/>
    <xf numFmtId="0" fontId="27" fillId="5" borderId="3" xfId="2" applyFill="1" applyBorder="1" applyAlignment="1" applyProtection="1">
      <alignment horizontal="left"/>
    </xf>
    <xf numFmtId="0" fontId="27" fillId="5" borderId="3" xfId="2" applyFill="1" applyBorder="1" applyProtection="1"/>
    <xf numFmtId="0" fontId="27" fillId="5" borderId="4" xfId="2" applyFill="1" applyBorder="1" applyProtection="1"/>
    <xf numFmtId="0" fontId="27" fillId="5" borderId="9" xfId="2" applyFont="1" applyFill="1" applyBorder="1" applyAlignment="1" applyProtection="1">
      <alignment horizontal="left" vertical="top" wrapText="1"/>
    </xf>
    <xf numFmtId="0" fontId="27" fillId="5" borderId="8" xfId="2" applyFill="1" applyBorder="1" applyProtection="1"/>
    <xf numFmtId="0" fontId="27" fillId="5" borderId="0" xfId="2" applyFill="1" applyBorder="1" applyAlignment="1" applyProtection="1">
      <alignment horizontal="left"/>
    </xf>
    <xf numFmtId="0" fontId="27" fillId="5" borderId="9" xfId="2" applyFill="1" applyBorder="1" applyProtection="1"/>
    <xf numFmtId="0" fontId="27" fillId="5" borderId="0" xfId="2" applyFill="1" applyBorder="1" applyAlignment="1" applyProtection="1">
      <alignment horizontal="right"/>
    </xf>
    <xf numFmtId="0" fontId="27" fillId="5" borderId="5" xfId="2" applyFill="1" applyBorder="1" applyProtection="1"/>
    <xf numFmtId="0" fontId="27" fillId="5" borderId="6" xfId="2" applyFill="1" applyBorder="1" applyAlignment="1" applyProtection="1">
      <alignment horizontal="left"/>
    </xf>
    <xf numFmtId="0" fontId="27" fillId="5" borderId="11" xfId="2" applyFill="1" applyBorder="1" applyAlignment="1" applyProtection="1">
      <alignment vertical="top"/>
    </xf>
    <xf numFmtId="0" fontId="27" fillId="5" borderId="6" xfId="2" applyFill="1" applyBorder="1" applyProtection="1"/>
    <xf numFmtId="0" fontId="27" fillId="5" borderId="7" xfId="2" applyFill="1" applyBorder="1" applyProtection="1"/>
    <xf numFmtId="0" fontId="27" fillId="0" borderId="0" xfId="2" applyFill="1" applyAlignment="1" applyProtection="1">
      <alignment vertical="top"/>
    </xf>
    <xf numFmtId="0" fontId="27" fillId="0" borderId="0" xfId="2" applyFill="1" applyAlignment="1" applyProtection="1">
      <alignment horizontal="left" vertical="top"/>
    </xf>
    <xf numFmtId="0" fontId="27" fillId="0" borderId="0" xfId="2" applyFill="1" applyAlignment="1" applyProtection="1">
      <alignment horizontal="left"/>
    </xf>
    <xf numFmtId="0" fontId="27" fillId="0" borderId="0" xfId="2" applyAlignment="1" applyProtection="1">
      <alignment vertical="top"/>
    </xf>
    <xf numFmtId="0" fontId="27" fillId="0" borderId="0" xfId="2" applyAlignment="1" applyProtection="1">
      <alignment horizontal="left" vertical="top"/>
    </xf>
    <xf numFmtId="0" fontId="0" fillId="0" borderId="0" xfId="0" quotePrefix="1" applyProtection="1"/>
    <xf numFmtId="0" fontId="0" fillId="0" borderId="0" xfId="0" applyFont="1" applyAlignment="1" applyProtection="1">
      <alignment horizontal="left" vertical="top" wrapText="1"/>
    </xf>
    <xf numFmtId="0" fontId="13" fillId="0" borderId="0" xfId="0" applyFont="1" applyAlignment="1" applyProtection="1">
      <alignment horizontal="left" vertical="top" wrapText="1"/>
    </xf>
    <xf numFmtId="0" fontId="43" fillId="0" borderId="0" xfId="0" applyFont="1" applyFill="1" applyBorder="1" applyAlignment="1" applyProtection="1">
      <alignment horizontal="center" vertical="center" wrapText="1"/>
    </xf>
    <xf numFmtId="0" fontId="0" fillId="0" borderId="0" xfId="0" quotePrefix="1" applyAlignment="1" applyProtection="1">
      <alignment vertical="top"/>
    </xf>
    <xf numFmtId="0" fontId="0" fillId="0" borderId="0" xfId="0" quotePrefix="1" applyAlignment="1" applyProtection="1">
      <alignment horizontal="left" vertical="top"/>
    </xf>
    <xf numFmtId="0" fontId="12" fillId="0" borderId="0" xfId="0" applyFont="1" applyFill="1" applyProtection="1"/>
    <xf numFmtId="0" fontId="9" fillId="2" borderId="0" xfId="0" applyFont="1" applyFill="1" applyBorder="1" applyAlignment="1" applyProtection="1">
      <alignment horizontal="left" vertical="top"/>
    </xf>
    <xf numFmtId="0" fontId="0" fillId="6" borderId="0" xfId="0" applyFill="1" applyAlignment="1" applyProtection="1">
      <alignment vertical="top"/>
    </xf>
    <xf numFmtId="0" fontId="0" fillId="6" borderId="0" xfId="0" applyFill="1" applyProtection="1"/>
    <xf numFmtId="0" fontId="0" fillId="6" borderId="1" xfId="0" applyFill="1" applyBorder="1" applyProtection="1"/>
    <xf numFmtId="0" fontId="0" fillId="0" borderId="6" xfId="0" applyBorder="1" applyAlignment="1" applyProtection="1">
      <alignment horizontal="left" vertical="top" wrapText="1"/>
    </xf>
    <xf numFmtId="0" fontId="0" fillId="0" borderId="0" xfId="0" applyAlignment="1" applyProtection="1">
      <alignment horizontal="left" vertical="top"/>
    </xf>
    <xf numFmtId="0" fontId="0" fillId="0" borderId="1" xfId="0" applyBorder="1" applyAlignment="1" applyProtection="1">
      <alignment horizontal="center" vertical="center"/>
    </xf>
    <xf numFmtId="0" fontId="0" fillId="0" borderId="0" xfId="0" applyBorder="1" applyAlignment="1" applyProtection="1">
      <alignment horizontal="left" vertical="top" wrapText="1"/>
    </xf>
    <xf numFmtId="165" fontId="0" fillId="3" borderId="1" xfId="0" applyNumberFormat="1" applyFill="1" applyBorder="1" applyProtection="1"/>
    <xf numFmtId="0" fontId="0" fillId="3" borderId="1" xfId="0" applyFill="1" applyBorder="1" applyAlignment="1" applyProtection="1">
      <alignment horizontal="center" vertical="center"/>
    </xf>
    <xf numFmtId="2" fontId="0" fillId="3" borderId="1" xfId="0" applyNumberFormat="1" applyFill="1" applyBorder="1" applyProtection="1"/>
    <xf numFmtId="0" fontId="0" fillId="0" borderId="1" xfId="0" applyFont="1" applyFill="1" applyBorder="1" applyAlignment="1" applyProtection="1">
      <alignment vertical="top"/>
    </xf>
    <xf numFmtId="0" fontId="27" fillId="0" borderId="6" xfId="2" applyFont="1" applyBorder="1" applyAlignment="1" applyProtection="1">
      <alignment horizontal="left" vertical="top" wrapText="1"/>
    </xf>
    <xf numFmtId="0" fontId="27" fillId="5" borderId="6" xfId="2" applyFill="1" applyBorder="1" applyAlignment="1" applyProtection="1">
      <alignment vertical="top"/>
    </xf>
    <xf numFmtId="0" fontId="46" fillId="0" borderId="1" xfId="2" applyFont="1" applyBorder="1" applyAlignment="1" applyProtection="1">
      <alignment horizontal="left" vertical="top"/>
    </xf>
    <xf numFmtId="0" fontId="45" fillId="0" borderId="1" xfId="2" applyFont="1" applyBorder="1" applyAlignment="1" applyProtection="1">
      <alignment horizontal="left" vertical="top" wrapText="1"/>
    </xf>
    <xf numFmtId="0" fontId="27" fillId="0" borderId="0" xfId="2" applyFont="1" applyFill="1" applyBorder="1" applyAlignment="1" applyProtection="1">
      <alignment vertical="top" wrapText="1"/>
    </xf>
    <xf numFmtId="0" fontId="27" fillId="0" borderId="0" xfId="2" applyFont="1" applyBorder="1" applyAlignment="1" applyProtection="1">
      <alignment vertical="top" wrapText="1"/>
    </xf>
    <xf numFmtId="0" fontId="42" fillId="2" borderId="3" xfId="2" applyFont="1" applyFill="1" applyBorder="1" applyAlignment="1" applyProtection="1">
      <alignment vertical="top" wrapText="1"/>
    </xf>
    <xf numFmtId="0" fontId="28" fillId="2" borderId="3" xfId="2" applyFont="1" applyFill="1" applyBorder="1" applyAlignment="1" applyProtection="1">
      <alignment vertical="top" wrapText="1"/>
    </xf>
    <xf numFmtId="0" fontId="28" fillId="2" borderId="0" xfId="2" applyFont="1" applyFill="1" applyBorder="1" applyAlignment="1" applyProtection="1">
      <alignment vertical="top" wrapText="1"/>
    </xf>
    <xf numFmtId="0" fontId="28" fillId="2" borderId="9" xfId="2" applyFont="1" applyFill="1" applyBorder="1" applyAlignment="1" applyProtection="1">
      <alignment vertical="top" wrapText="1"/>
    </xf>
    <xf numFmtId="0" fontId="30" fillId="5" borderId="0" xfId="2" applyFont="1" applyFill="1" applyAlignment="1" applyProtection="1">
      <alignment horizontal="center" wrapText="1"/>
    </xf>
    <xf numFmtId="0" fontId="28" fillId="5" borderId="0" xfId="2" applyFont="1" applyFill="1" applyBorder="1" applyAlignment="1" applyProtection="1">
      <alignment horizontal="center" vertical="top" wrapText="1"/>
    </xf>
    <xf numFmtId="0" fontId="8" fillId="5" borderId="0" xfId="2" applyFont="1" applyFill="1" applyBorder="1" applyAlignment="1" applyProtection="1">
      <alignment horizontal="center" vertical="top"/>
    </xf>
    <xf numFmtId="0" fontId="7" fillId="5" borderId="0" xfId="2" applyFont="1" applyFill="1" applyBorder="1" applyAlignment="1" applyProtection="1">
      <alignment horizontal="left" vertical="top"/>
    </xf>
    <xf numFmtId="0" fontId="27" fillId="5" borderId="0" xfId="2" applyFont="1" applyFill="1" applyBorder="1" applyAlignment="1" applyProtection="1">
      <alignment vertical="top" wrapText="1"/>
    </xf>
    <xf numFmtId="0" fontId="27" fillId="5" borderId="8" xfId="2" applyFont="1" applyFill="1" applyBorder="1" applyAlignment="1" applyProtection="1">
      <alignment horizontal="left"/>
    </xf>
    <xf numFmtId="0" fontId="27" fillId="5" borderId="9" xfId="2" applyFont="1" applyFill="1" applyBorder="1" applyAlignment="1" applyProtection="1">
      <alignment horizontal="left" wrapText="1"/>
    </xf>
    <xf numFmtId="0" fontId="27" fillId="3" borderId="1" xfId="2" applyFont="1" applyFill="1" applyBorder="1" applyAlignment="1" applyProtection="1">
      <alignment vertical="top" wrapText="1"/>
      <protection hidden="1"/>
    </xf>
    <xf numFmtId="0" fontId="27" fillId="3" borderId="1" xfId="2" applyFont="1" applyFill="1" applyBorder="1" applyAlignment="1" applyProtection="1">
      <alignment horizontal="center" vertical="center"/>
      <protection hidden="1"/>
    </xf>
    <xf numFmtId="2" fontId="27" fillId="3" borderId="1" xfId="2" applyNumberFormat="1" applyFont="1" applyFill="1" applyBorder="1" applyAlignment="1" applyProtection="1">
      <alignment horizontal="center" vertical="center"/>
      <protection hidden="1"/>
    </xf>
    <xf numFmtId="0" fontId="27" fillId="0" borderId="0" xfId="2" applyProtection="1">
      <protection hidden="1"/>
    </xf>
    <xf numFmtId="2" fontId="28" fillId="3" borderId="1" xfId="2" applyNumberFormat="1" applyFont="1" applyFill="1" applyBorder="1" applyAlignment="1" applyProtection="1">
      <alignment horizontal="center" vertical="center"/>
      <protection hidden="1"/>
    </xf>
    <xf numFmtId="2" fontId="27" fillId="5" borderId="1" xfId="2" applyNumberFormat="1" applyFont="1" applyFill="1" applyBorder="1" applyAlignment="1" applyProtection="1">
      <alignment horizontal="left" vertical="top"/>
      <protection hidden="1"/>
    </xf>
    <xf numFmtId="0" fontId="28" fillId="5" borderId="1" xfId="2" applyFont="1" applyFill="1" applyBorder="1" applyAlignment="1" applyProtection="1">
      <alignment vertical="top" wrapText="1"/>
      <protection hidden="1"/>
    </xf>
    <xf numFmtId="0" fontId="28" fillId="5" borderId="1" xfId="2" applyFont="1" applyFill="1" applyBorder="1" applyAlignment="1" applyProtection="1">
      <alignment horizontal="left" vertical="top"/>
      <protection hidden="1"/>
    </xf>
    <xf numFmtId="0" fontId="27" fillId="3" borderId="12" xfId="2" applyFont="1" applyFill="1" applyBorder="1" applyAlignment="1" applyProtection="1">
      <alignment horizontal="center" vertical="center"/>
      <protection hidden="1"/>
    </xf>
    <xf numFmtId="0" fontId="27" fillId="3" borderId="7" xfId="2" applyFont="1" applyFill="1" applyBorder="1" applyAlignment="1" applyProtection="1">
      <alignment horizontal="center" vertical="center"/>
      <protection hidden="1"/>
    </xf>
    <xf numFmtId="0" fontId="27" fillId="5" borderId="6" xfId="2" applyFont="1" applyFill="1" applyBorder="1" applyAlignment="1" applyProtection="1">
      <alignment horizontal="center" vertical="center"/>
      <protection hidden="1"/>
    </xf>
    <xf numFmtId="165" fontId="27" fillId="3" borderId="1" xfId="2" applyNumberFormat="1" applyFont="1" applyFill="1" applyBorder="1" applyAlignment="1" applyProtection="1">
      <alignment horizontal="center" vertical="top"/>
      <protection hidden="1"/>
    </xf>
    <xf numFmtId="0" fontId="28" fillId="0" borderId="1" xfId="2" applyFont="1" applyBorder="1" applyAlignment="1" applyProtection="1">
      <alignment horizontal="left" vertical="top" wrapText="1"/>
      <protection hidden="1"/>
    </xf>
    <xf numFmtId="0" fontId="28" fillId="5" borderId="1" xfId="2" applyFont="1" applyFill="1" applyBorder="1" applyAlignment="1" applyProtection="1">
      <alignment wrapText="1"/>
      <protection hidden="1"/>
    </xf>
    <xf numFmtId="0" fontId="28" fillId="3" borderId="1" xfId="2" applyFont="1" applyFill="1" applyBorder="1" applyAlignment="1" applyProtection="1">
      <alignment horizontal="center" vertical="center"/>
      <protection hidden="1"/>
    </xf>
    <xf numFmtId="0" fontId="28" fillId="3" borderId="1" xfId="2" applyFont="1" applyFill="1" applyBorder="1" applyAlignment="1" applyProtection="1">
      <alignment horizontal="left" vertical="top" wrapText="1"/>
      <protection hidden="1"/>
    </xf>
    <xf numFmtId="0" fontId="0" fillId="6" borderId="0" xfId="0" applyFill="1" applyBorder="1" applyProtection="1"/>
    <xf numFmtId="0" fontId="0" fillId="6" borderId="0" xfId="0" applyFill="1" applyAlignment="1" applyProtection="1">
      <alignment horizontal="left"/>
    </xf>
    <xf numFmtId="0" fontId="9" fillId="2" borderId="0" xfId="0" applyFont="1" applyFill="1" applyBorder="1" applyAlignment="1" applyProtection="1">
      <alignment horizontal="left" vertical="top" wrapText="1"/>
    </xf>
    <xf numFmtId="0" fontId="9" fillId="2" borderId="9" xfId="0" applyFont="1" applyFill="1" applyBorder="1" applyAlignment="1" applyProtection="1">
      <alignment horizontal="left" vertical="top" wrapText="1"/>
    </xf>
    <xf numFmtId="0" fontId="28" fillId="2" borderId="6" xfId="2" applyFont="1" applyFill="1" applyBorder="1" applyAlignment="1" applyProtection="1">
      <alignment vertical="top" wrapText="1"/>
    </xf>
    <xf numFmtId="0" fontId="0" fillId="0" borderId="0" xfId="0" applyFill="1" applyBorder="1" applyAlignment="1" applyProtection="1">
      <alignment horizontal="left" vertical="top" wrapText="1"/>
      <protection locked="0"/>
    </xf>
    <xf numFmtId="0" fontId="0" fillId="7" borderId="0" xfId="0" applyFill="1"/>
    <xf numFmtId="0" fontId="0" fillId="7" borderId="0" xfId="0" applyFill="1" applyAlignment="1">
      <alignment horizontal="left" vertical="center"/>
    </xf>
    <xf numFmtId="0" fontId="0" fillId="0" borderId="0" xfId="0" applyAlignment="1" applyProtection="1">
      <alignment horizontal="left" vertical="center"/>
    </xf>
    <xf numFmtId="0" fontId="0" fillId="2" borderId="1" xfId="0" applyFill="1" applyBorder="1" applyAlignment="1" applyProtection="1">
      <alignment vertical="top" wrapText="1" shrinkToFit="1"/>
      <protection locked="0"/>
    </xf>
    <xf numFmtId="0" fontId="0" fillId="0" borderId="0" xfId="0" applyAlignment="1" applyProtection="1">
      <alignment horizontal="left" vertical="top"/>
    </xf>
    <xf numFmtId="0" fontId="0" fillId="0" borderId="0" xfId="0" applyAlignment="1">
      <alignment horizontal="left" vertical="top"/>
    </xf>
    <xf numFmtId="0" fontId="0" fillId="0" borderId="0" xfId="0" applyBorder="1" applyAlignment="1" applyProtection="1">
      <alignment horizontal="left" vertical="top" wrapText="1"/>
    </xf>
    <xf numFmtId="0" fontId="9" fillId="0" borderId="6" xfId="0" applyFont="1" applyBorder="1" applyAlignment="1" applyProtection="1">
      <alignment horizontal="left" wrapText="1"/>
    </xf>
    <xf numFmtId="0" fontId="16" fillId="7" borderId="0" xfId="1" applyFill="1" applyAlignment="1" applyProtection="1">
      <alignment horizontal="left" vertical="top" wrapText="1"/>
    </xf>
    <xf numFmtId="0" fontId="0" fillId="0" borderId="9" xfId="0" applyBorder="1" applyAlignment="1" applyProtection="1">
      <alignment horizontal="left" vertical="top" wrapText="1"/>
    </xf>
    <xf numFmtId="0" fontId="0" fillId="0" borderId="8" xfId="0" applyBorder="1" applyAlignment="1" applyProtection="1">
      <alignment vertical="top" wrapText="1"/>
    </xf>
    <xf numFmtId="0" fontId="0" fillId="0" borderId="12" xfId="0" applyBorder="1" applyAlignment="1" applyProtection="1">
      <alignment horizontal="center" vertical="center"/>
      <protection locked="0"/>
    </xf>
    <xf numFmtId="0" fontId="0" fillId="0" borderId="6" xfId="0" applyFont="1" applyBorder="1" applyAlignment="1" applyProtection="1">
      <alignment horizontal="left" wrapText="1"/>
    </xf>
    <xf numFmtId="0" fontId="52" fillId="0" borderId="3" xfId="0" applyFont="1" applyFill="1" applyBorder="1" applyAlignment="1" applyProtection="1">
      <alignment horizontal="left" vertical="center" wrapText="1"/>
    </xf>
    <xf numFmtId="49" fontId="52" fillId="0" borderId="3" xfId="0" applyNumberFormat="1" applyFont="1" applyFill="1" applyBorder="1" applyAlignment="1" applyProtection="1">
      <alignment horizontal="center" vertical="center"/>
    </xf>
    <xf numFmtId="0" fontId="52" fillId="0" borderId="3" xfId="0" applyFont="1" applyBorder="1" applyAlignment="1" applyProtection="1">
      <alignment horizontal="left" vertical="center" wrapText="1"/>
    </xf>
    <xf numFmtId="0" fontId="52" fillId="0" borderId="0" xfId="0" applyFont="1" applyProtection="1"/>
    <xf numFmtId="0" fontId="0" fillId="3" borderId="12" xfId="0" applyFill="1" applyBorder="1" applyProtection="1"/>
    <xf numFmtId="0" fontId="0" fillId="2" borderId="0" xfId="0" applyFill="1" applyBorder="1" applyAlignment="1" applyProtection="1"/>
    <xf numFmtId="0" fontId="0" fillId="2" borderId="11" xfId="0" applyFill="1" applyBorder="1" applyAlignment="1" applyProtection="1"/>
    <xf numFmtId="0" fontId="9" fillId="0" borderId="3" xfId="0" applyFont="1" applyFill="1" applyBorder="1" applyAlignment="1" applyProtection="1">
      <alignment vertical="top" wrapText="1"/>
    </xf>
    <xf numFmtId="0" fontId="0" fillId="7" borderId="11" xfId="0" applyFill="1" applyBorder="1" applyAlignment="1">
      <alignment horizontal="left" vertical="center"/>
    </xf>
    <xf numFmtId="0" fontId="0" fillId="7" borderId="12" xfId="0" applyFill="1" applyBorder="1" applyAlignment="1">
      <alignment horizontal="left" vertical="center"/>
    </xf>
    <xf numFmtId="0" fontId="0" fillId="0" borderId="0" xfId="0" applyFont="1" applyBorder="1" applyAlignment="1" applyProtection="1">
      <alignment horizontal="left" vertical="center" wrapText="1"/>
    </xf>
    <xf numFmtId="49" fontId="52" fillId="0" borderId="0" xfId="0" applyNumberFormat="1" applyFont="1" applyBorder="1" applyAlignment="1" applyProtection="1">
      <alignment horizontal="center" vertical="center"/>
    </xf>
    <xf numFmtId="0" fontId="49" fillId="0" borderId="0" xfId="0" applyFont="1" applyFill="1" applyBorder="1" applyAlignment="1" applyProtection="1">
      <alignment horizontal="center" vertical="center" wrapText="1"/>
    </xf>
    <xf numFmtId="0" fontId="16" fillId="0" borderId="0" xfId="1" applyFill="1" applyBorder="1" applyAlignment="1" applyProtection="1">
      <alignment horizontal="left" vertical="center" wrapText="1"/>
    </xf>
    <xf numFmtId="0" fontId="22" fillId="0" borderId="6" xfId="0" applyFont="1" applyBorder="1" applyAlignment="1" applyProtection="1">
      <alignment horizontal="left" vertical="top"/>
    </xf>
    <xf numFmtId="0" fontId="0" fillId="2" borderId="11" xfId="0" applyFill="1" applyBorder="1" applyAlignment="1" applyProtection="1">
      <alignment horizontal="left" vertical="center"/>
    </xf>
    <xf numFmtId="0" fontId="0" fillId="0" borderId="0" xfId="0" applyFill="1" applyAlignment="1" applyProtection="1"/>
    <xf numFmtId="0" fontId="16" fillId="0" borderId="0" xfId="1" applyFill="1" applyBorder="1" applyAlignment="1" applyProtection="1">
      <alignment horizontal="left" vertical="center" wrapText="1"/>
      <protection locked="0"/>
    </xf>
    <xf numFmtId="0" fontId="3" fillId="0" borderId="0" xfId="0" applyFont="1" applyBorder="1" applyAlignment="1" applyProtection="1">
      <alignment wrapText="1"/>
    </xf>
    <xf numFmtId="0" fontId="0" fillId="0" borderId="0" xfId="0" applyBorder="1" applyAlignment="1" applyProtection="1">
      <alignment horizontal="left" vertical="center" wrapText="1"/>
    </xf>
    <xf numFmtId="0" fontId="29" fillId="0" borderId="0" xfId="0" applyFont="1" applyAlignment="1" applyProtection="1">
      <alignment horizontal="left" vertical="top"/>
    </xf>
    <xf numFmtId="0" fontId="38" fillId="0" borderId="0" xfId="0" applyFont="1" applyProtection="1"/>
    <xf numFmtId="0" fontId="38" fillId="0" borderId="0" xfId="0" applyFont="1" applyAlignment="1" applyProtection="1">
      <alignment horizontal="left" indent="3"/>
    </xf>
    <xf numFmtId="0" fontId="38" fillId="0" borderId="0" xfId="0" applyFont="1" applyAlignment="1" applyProtection="1"/>
    <xf numFmtId="0" fontId="29" fillId="0" borderId="0" xfId="0" applyFont="1" applyBorder="1" applyAlignment="1" applyProtection="1">
      <alignment horizontal="left" wrapText="1"/>
    </xf>
    <xf numFmtId="0" fontId="38" fillId="0" borderId="0" xfId="0" applyFont="1" applyBorder="1" applyAlignment="1" applyProtection="1">
      <alignment horizontal="left"/>
    </xf>
    <xf numFmtId="0" fontId="29" fillId="0" borderId="0" xfId="0" applyFont="1" applyAlignment="1" applyProtection="1">
      <alignment horizontal="left"/>
    </xf>
    <xf numFmtId="0" fontId="29" fillId="0" borderId="0" xfId="0" applyFont="1" applyAlignment="1" applyProtection="1"/>
    <xf numFmtId="0" fontId="38" fillId="2" borderId="1" xfId="0" applyFont="1" applyFill="1" applyBorder="1" applyAlignment="1" applyProtection="1">
      <alignment horizontal="center"/>
    </xf>
    <xf numFmtId="0" fontId="38" fillId="2" borderId="1" xfId="0" applyFont="1" applyFill="1" applyBorder="1" applyAlignment="1" applyProtection="1">
      <alignment vertical="center"/>
    </xf>
    <xf numFmtId="0" fontId="30" fillId="0" borderId="0" xfId="0" applyFont="1" applyBorder="1" applyAlignment="1" applyProtection="1">
      <alignment horizontal="left" vertical="top" wrapText="1"/>
    </xf>
    <xf numFmtId="49" fontId="38" fillId="2" borderId="1" xfId="0" applyNumberFormat="1" applyFont="1" applyFill="1" applyBorder="1" applyAlignment="1" applyProtection="1">
      <alignment vertical="center"/>
    </xf>
    <xf numFmtId="0" fontId="46" fillId="0" borderId="0" xfId="0" applyFont="1" applyProtection="1"/>
    <xf numFmtId="0" fontId="38" fillId="0" borderId="0" xfId="0" applyFont="1" applyBorder="1" applyAlignment="1" applyProtection="1">
      <alignment horizontal="left" vertical="center" wrapText="1"/>
    </xf>
    <xf numFmtId="0" fontId="52" fillId="0" borderId="0" xfId="0" applyFont="1" applyAlignment="1" applyProtection="1">
      <alignment vertical="top"/>
    </xf>
    <xf numFmtId="0" fontId="57" fillId="0" borderId="0" xfId="0" applyFont="1" applyAlignment="1">
      <alignment vertical="center"/>
    </xf>
    <xf numFmtId="0" fontId="57" fillId="0" borderId="0" xfId="0" applyFont="1" applyAlignment="1">
      <alignment horizontal="left" vertical="center" indent="4"/>
    </xf>
    <xf numFmtId="0" fontId="52" fillId="0" borderId="0" xfId="0" applyFont="1" applyAlignment="1" applyProtection="1">
      <alignment horizontal="left" wrapText="1"/>
    </xf>
    <xf numFmtId="0" fontId="52" fillId="0" borderId="0" xfId="0" applyFont="1" applyAlignment="1" applyProtection="1">
      <alignment wrapText="1"/>
    </xf>
    <xf numFmtId="0" fontId="0" fillId="0" borderId="0" xfId="0" applyFill="1" applyBorder="1" applyAlignment="1" applyProtection="1">
      <alignment vertical="center" wrapText="1"/>
    </xf>
    <xf numFmtId="0" fontId="10" fillId="0" borderId="0" xfId="0" applyFont="1" applyFill="1" applyBorder="1" applyAlignment="1" applyProtection="1">
      <alignment vertical="top" wrapText="1"/>
    </xf>
    <xf numFmtId="0" fontId="16" fillId="0" borderId="0" xfId="1" applyProtection="1"/>
    <xf numFmtId="0" fontId="58" fillId="0" borderId="0" xfId="0" applyFont="1" applyProtection="1"/>
    <xf numFmtId="0" fontId="59" fillId="0" borderId="0" xfId="0" applyFont="1" applyProtection="1"/>
    <xf numFmtId="0" fontId="28" fillId="0" borderId="13" xfId="2" applyFont="1" applyBorder="1" applyAlignment="1" applyProtection="1">
      <alignment horizontal="left" vertical="top"/>
    </xf>
    <xf numFmtId="0" fontId="28" fillId="0" borderId="4" xfId="2" applyFont="1" applyBorder="1" applyAlignment="1" applyProtection="1">
      <alignment horizontal="left" vertical="top"/>
    </xf>
    <xf numFmtId="0" fontId="28" fillId="0" borderId="0" xfId="2" applyFont="1" applyBorder="1" applyAlignment="1" applyProtection="1">
      <alignment horizontal="center" vertical="center" textRotation="90"/>
    </xf>
    <xf numFmtId="0" fontId="28" fillId="0" borderId="13" xfId="2" applyFont="1" applyBorder="1" applyAlignment="1" applyProtection="1">
      <alignment horizontal="left" vertical="top" wrapText="1"/>
    </xf>
    <xf numFmtId="0" fontId="28" fillId="0" borderId="16" xfId="2" applyFont="1" applyBorder="1" applyAlignment="1" applyProtection="1">
      <alignment horizontal="left" vertical="top" wrapText="1"/>
    </xf>
    <xf numFmtId="0" fontId="28" fillId="0" borderId="17" xfId="2" applyFont="1" applyBorder="1" applyAlignment="1" applyProtection="1">
      <alignment horizontal="left" vertical="top" wrapText="1"/>
    </xf>
    <xf numFmtId="0" fontId="27" fillId="0" borderId="12" xfId="2" applyFont="1" applyBorder="1" applyAlignment="1" applyProtection="1">
      <alignment horizontal="left" vertical="top" wrapText="1"/>
    </xf>
    <xf numFmtId="0" fontId="28" fillId="5" borderId="11" xfId="2" applyFont="1" applyFill="1" applyBorder="1" applyAlignment="1" applyProtection="1">
      <alignment horizontal="left" vertical="top" wrapText="1"/>
    </xf>
    <xf numFmtId="0" fontId="28" fillId="5" borderId="12" xfId="2" applyFont="1" applyFill="1" applyBorder="1" applyAlignment="1" applyProtection="1">
      <alignment horizontal="left" vertical="top" wrapText="1"/>
    </xf>
    <xf numFmtId="0" fontId="46" fillId="0" borderId="12" xfId="2" applyFont="1" applyBorder="1" applyAlignment="1" applyProtection="1">
      <alignment horizontal="left" vertical="top"/>
    </xf>
    <xf numFmtId="0" fontId="28" fillId="0" borderId="0" xfId="2" applyFont="1" applyFill="1" applyBorder="1" applyAlignment="1" applyProtection="1">
      <alignment horizontal="left" vertical="top" wrapText="1"/>
    </xf>
    <xf numFmtId="0" fontId="27" fillId="5" borderId="0" xfId="2" applyFont="1" applyFill="1" applyBorder="1" applyAlignment="1" applyProtection="1">
      <alignment horizontal="left" vertical="top" wrapText="1"/>
    </xf>
    <xf numFmtId="0" fontId="28" fillId="0" borderId="1" xfId="2" applyFont="1" applyBorder="1" applyAlignment="1" applyProtection="1">
      <alignment horizontal="left" vertical="top" wrapText="1"/>
    </xf>
    <xf numFmtId="0" fontId="27" fillId="3" borderId="4" xfId="2" applyFont="1" applyFill="1" applyBorder="1" applyAlignment="1" applyProtection="1">
      <alignment horizontal="center" vertical="center"/>
      <protection hidden="1"/>
    </xf>
    <xf numFmtId="0" fontId="27" fillId="5" borderId="0" xfId="2" applyFont="1" applyFill="1" applyBorder="1" applyAlignment="1" applyProtection="1">
      <alignment horizontal="center" vertical="center"/>
      <protection hidden="1"/>
    </xf>
    <xf numFmtId="0" fontId="45" fillId="0" borderId="12" xfId="2" applyFont="1" applyBorder="1" applyAlignment="1" applyProtection="1">
      <alignment horizontal="left" vertical="top" wrapText="1"/>
    </xf>
    <xf numFmtId="0" fontId="27" fillId="3" borderId="11" xfId="2" applyFont="1" applyFill="1" applyBorder="1" applyAlignment="1" applyProtection="1">
      <alignment horizontal="center" vertical="center"/>
      <protection hidden="1"/>
    </xf>
    <xf numFmtId="0" fontId="27" fillId="0" borderId="12" xfId="2" applyFont="1" applyFill="1" applyBorder="1" applyAlignment="1" applyProtection="1">
      <alignment horizontal="center" vertical="center"/>
      <protection hidden="1"/>
    </xf>
    <xf numFmtId="0" fontId="27" fillId="0" borderId="3" xfId="2" applyFont="1" applyFill="1" applyBorder="1" applyAlignment="1" applyProtection="1">
      <alignment horizontal="center" vertical="center"/>
    </xf>
    <xf numFmtId="0" fontId="46" fillId="6" borderId="1" xfId="2" applyFont="1" applyFill="1" applyBorder="1" applyAlignment="1" applyProtection="1">
      <alignment horizontal="left" vertical="top"/>
    </xf>
    <xf numFmtId="0" fontId="45" fillId="6" borderId="1" xfId="2" applyFont="1" applyFill="1" applyBorder="1" applyAlignment="1" applyProtection="1">
      <alignment horizontal="left" vertical="top" wrapText="1"/>
    </xf>
    <xf numFmtId="0" fontId="27" fillId="6" borderId="15" xfId="2" applyFont="1" applyFill="1" applyBorder="1" applyAlignment="1" applyProtection="1">
      <alignment horizontal="center" vertical="center" wrapText="1"/>
      <protection locked="0"/>
    </xf>
    <xf numFmtId="0" fontId="27" fillId="0" borderId="11" xfId="2" applyFont="1" applyBorder="1" applyAlignment="1" applyProtection="1">
      <alignment horizontal="center" vertical="center" wrapText="1"/>
    </xf>
    <xf numFmtId="0" fontId="27" fillId="6" borderId="1" xfId="2" applyFont="1" applyFill="1" applyBorder="1" applyAlignment="1" applyProtection="1">
      <alignment horizontal="center" vertical="center"/>
      <protection locked="0"/>
    </xf>
    <xf numFmtId="0" fontId="27" fillId="6" borderId="15" xfId="2" applyFont="1" applyFill="1" applyBorder="1" applyAlignment="1" applyProtection="1">
      <alignment horizontal="center" vertical="center"/>
      <protection locked="0"/>
    </xf>
    <xf numFmtId="0" fontId="27" fillId="6" borderId="13" xfId="2" applyFont="1" applyFill="1" applyBorder="1" applyAlignment="1" applyProtection="1">
      <alignment horizontal="center" vertical="center"/>
      <protection locked="0"/>
    </xf>
    <xf numFmtId="0" fontId="27" fillId="6" borderId="12" xfId="2" applyFont="1" applyFill="1" applyBorder="1" applyAlignment="1" applyProtection="1">
      <alignment horizontal="center" vertical="center"/>
      <protection locked="0"/>
    </xf>
    <xf numFmtId="0" fontId="27" fillId="6" borderId="7" xfId="2" applyFont="1" applyFill="1" applyBorder="1" applyAlignment="1" applyProtection="1">
      <alignment horizontal="center" vertical="center"/>
      <protection locked="0"/>
    </xf>
    <xf numFmtId="0" fontId="16" fillId="7" borderId="0" xfId="1" applyFill="1"/>
    <xf numFmtId="0" fontId="0" fillId="0" borderId="1" xfId="0" applyBorder="1" applyProtection="1">
      <protection locked="0"/>
    </xf>
    <xf numFmtId="0" fontId="0" fillId="2" borderId="15" xfId="0" applyFill="1" applyBorder="1" applyAlignment="1" applyProtection="1">
      <alignment vertical="center"/>
    </xf>
    <xf numFmtId="0" fontId="0" fillId="2" borderId="15" xfId="0" applyFill="1" applyBorder="1" applyAlignment="1" applyProtection="1">
      <alignment vertical="top" wrapText="1"/>
    </xf>
    <xf numFmtId="0" fontId="0" fillId="2" borderId="12" xfId="0" applyFill="1" applyBorder="1" applyAlignment="1" applyProtection="1">
      <alignment vertical="top" wrapText="1"/>
    </xf>
    <xf numFmtId="0" fontId="0" fillId="0" borderId="0" xfId="0" applyBorder="1" applyProtection="1">
      <protection locked="0"/>
    </xf>
    <xf numFmtId="0" fontId="2" fillId="3" borderId="1" xfId="2" applyFont="1" applyFill="1" applyBorder="1" applyAlignment="1" applyProtection="1">
      <alignment horizontal="center" vertical="top"/>
      <protection hidden="1"/>
    </xf>
    <xf numFmtId="0" fontId="0" fillId="2" borderId="0" xfId="0" applyFill="1" applyAlignment="1" applyProtection="1">
      <alignment horizontal="left" vertical="center"/>
    </xf>
    <xf numFmtId="0" fontId="0" fillId="0" borderId="0" xfId="0" applyAlignment="1" applyProtection="1">
      <alignment horizontal="left" vertical="top"/>
    </xf>
    <xf numFmtId="0" fontId="0" fillId="0" borderId="0" xfId="0" applyAlignment="1">
      <alignment horizontal="left" vertical="top"/>
    </xf>
    <xf numFmtId="0" fontId="61" fillId="0" borderId="1" xfId="2" applyFont="1" applyFill="1" applyBorder="1" applyAlignment="1">
      <alignment horizontal="right" vertical="center" wrapText="1" readingOrder="1"/>
    </xf>
    <xf numFmtId="0" fontId="63" fillId="0" borderId="0" xfId="0" applyFont="1" applyProtection="1"/>
    <xf numFmtId="0" fontId="45" fillId="0" borderId="0" xfId="0" applyFont="1" applyAlignment="1" applyProtection="1">
      <alignment horizontal="right" vertical="center"/>
    </xf>
    <xf numFmtId="0" fontId="29" fillId="0" borderId="0" xfId="0" applyFont="1" applyBorder="1" applyAlignment="1" applyProtection="1">
      <alignment horizontal="left" vertical="center" wrapText="1"/>
    </xf>
    <xf numFmtId="0" fontId="52" fillId="8" borderId="0" xfId="0" applyFont="1" applyFill="1" applyProtection="1"/>
    <xf numFmtId="0" fontId="0" fillId="8" borderId="0" xfId="0" applyFill="1" applyProtection="1"/>
    <xf numFmtId="0" fontId="66" fillId="8" borderId="0" xfId="0" applyFont="1" applyFill="1" applyProtection="1"/>
    <xf numFmtId="0" fontId="67" fillId="8" borderId="0" xfId="2" applyFont="1" applyFill="1" applyProtection="1"/>
    <xf numFmtId="0" fontId="0" fillId="0" borderId="0" xfId="0" applyProtection="1"/>
    <xf numFmtId="0" fontId="0" fillId="0" borderId="0" xfId="0" applyBorder="1" applyAlignment="1" applyProtection="1">
      <alignment horizontal="left" vertical="center" wrapText="1"/>
    </xf>
    <xf numFmtId="0" fontId="0" fillId="0" borderId="0" xfId="0" applyAlignment="1" applyProtection="1">
      <alignment horizontal="center" vertical="center"/>
      <protection locked="0"/>
    </xf>
    <xf numFmtId="0" fontId="9" fillId="0" borderId="0" xfId="0" applyFont="1" applyFill="1" applyBorder="1" applyAlignment="1" applyProtection="1">
      <alignment horizontal="left" vertical="top" wrapText="1"/>
    </xf>
    <xf numFmtId="0" fontId="0" fillId="0" borderId="0" xfId="0" applyFill="1" applyBorder="1" applyAlignment="1" applyProtection="1">
      <alignment horizontal="left" vertical="top" wrapText="1"/>
    </xf>
    <xf numFmtId="0" fontId="9" fillId="0" borderId="0" xfId="0" applyFont="1" applyAlignment="1" applyProtection="1">
      <alignment horizontal="left" vertical="center" wrapText="1"/>
    </xf>
    <xf numFmtId="0" fontId="18" fillId="0" borderId="0" xfId="0" applyFont="1" applyBorder="1" applyAlignment="1" applyProtection="1">
      <alignment horizontal="left" vertical="top" wrapText="1"/>
    </xf>
    <xf numFmtId="0" fontId="0" fillId="0" borderId="0" xfId="0" applyAlignment="1" applyProtection="1">
      <alignment horizontal="left" vertical="top" wrapText="1"/>
    </xf>
    <xf numFmtId="0" fontId="9" fillId="0" borderId="0" xfId="0" applyFont="1" applyAlignment="1" applyProtection="1">
      <alignment horizontal="left" wrapText="1"/>
    </xf>
    <xf numFmtId="0" fontId="0" fillId="0" borderId="0" xfId="0" applyFont="1" applyAlignment="1" applyProtection="1">
      <alignment horizontal="left" vertical="top" wrapText="1"/>
    </xf>
    <xf numFmtId="0" fontId="0" fillId="0" borderId="0" xfId="0" applyFill="1" applyAlignment="1" applyProtection="1">
      <alignment horizontal="left" vertical="top"/>
    </xf>
    <xf numFmtId="0" fontId="0" fillId="0" borderId="0" xfId="0"/>
    <xf numFmtId="0" fontId="0" fillId="0" borderId="11" xfId="0" applyFill="1"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0" xfId="0" applyFont="1" applyBorder="1" applyAlignment="1" applyProtection="1">
      <alignment horizontal="left" vertical="top" wrapText="1"/>
    </xf>
    <xf numFmtId="0" fontId="0" fillId="0" borderId="11" xfId="0" applyBorder="1" applyAlignment="1" applyProtection="1">
      <alignment horizontal="left" vertical="top" wrapText="1"/>
    </xf>
    <xf numFmtId="0" fontId="0" fillId="0" borderId="12" xfId="0" applyBorder="1" applyAlignment="1" applyProtection="1">
      <alignment horizontal="left" vertical="top" wrapText="1"/>
    </xf>
    <xf numFmtId="0" fontId="28" fillId="0" borderId="5" xfId="2" applyFont="1" applyBorder="1" applyAlignment="1" applyProtection="1">
      <alignment horizontal="left" vertical="top"/>
    </xf>
    <xf numFmtId="0" fontId="28" fillId="0" borderId="15" xfId="2" applyFont="1" applyBorder="1" applyAlignment="1" applyProtection="1">
      <alignment horizontal="left" vertical="top" wrapText="1"/>
    </xf>
    <xf numFmtId="0" fontId="28" fillId="0" borderId="11" xfId="2" applyFont="1" applyBorder="1" applyAlignment="1" applyProtection="1">
      <alignment horizontal="left" vertical="top" wrapText="1"/>
    </xf>
    <xf numFmtId="0" fontId="28" fillId="5" borderId="11" xfId="2" applyFont="1" applyFill="1" applyBorder="1" applyAlignment="1" applyProtection="1">
      <alignment horizontal="left" vertical="top" wrapText="1"/>
    </xf>
    <xf numFmtId="0" fontId="28" fillId="5" borderId="12" xfId="2" applyFont="1" applyFill="1" applyBorder="1" applyAlignment="1" applyProtection="1">
      <alignment horizontal="left" vertical="top" wrapText="1"/>
    </xf>
    <xf numFmtId="0" fontId="27" fillId="5" borderId="0" xfId="2" applyFont="1" applyFill="1" applyBorder="1" applyAlignment="1" applyProtection="1">
      <alignment horizontal="left" vertical="top" wrapText="1"/>
    </xf>
    <xf numFmtId="0" fontId="28" fillId="0" borderId="1" xfId="2" applyFont="1" applyBorder="1" applyAlignment="1" applyProtection="1">
      <alignment horizontal="left" vertical="top" wrapText="1"/>
    </xf>
    <xf numFmtId="0" fontId="28" fillId="0" borderId="3" xfId="2" applyFont="1" applyBorder="1" applyAlignment="1" applyProtection="1">
      <alignment horizontal="left" vertical="top" wrapText="1"/>
    </xf>
    <xf numFmtId="0" fontId="52" fillId="0" borderId="0" xfId="0" applyFont="1" applyFill="1" applyAlignment="1" applyProtection="1">
      <alignment vertical="top"/>
    </xf>
    <xf numFmtId="0" fontId="0" fillId="8" borderId="0" xfId="0" applyFill="1" applyAlignment="1" applyProtection="1">
      <alignment horizontal="center" vertical="center"/>
    </xf>
    <xf numFmtId="0" fontId="0" fillId="8" borderId="1" xfId="0" applyFill="1" applyBorder="1" applyProtection="1"/>
    <xf numFmtId="0" fontId="0" fillId="0" borderId="0" xfId="0" applyFill="1" applyBorder="1" applyAlignment="1" applyProtection="1">
      <alignment horizontal="center" vertical="top" wrapText="1"/>
      <protection locked="0"/>
    </xf>
    <xf numFmtId="0" fontId="0" fillId="2" borderId="1" xfId="0" applyFill="1" applyBorder="1" applyAlignment="1" applyProtection="1">
      <alignment horizontal="left" vertical="top" wrapText="1"/>
    </xf>
    <xf numFmtId="0" fontId="28" fillId="0" borderId="0" xfId="2" applyFont="1" applyBorder="1" applyAlignment="1" applyProtection="1">
      <alignment horizontal="left" vertical="top" wrapText="1"/>
      <protection hidden="1"/>
    </xf>
    <xf numFmtId="0" fontId="0" fillId="8" borderId="1" xfId="0" applyFill="1" applyBorder="1" applyAlignment="1" applyProtection="1">
      <alignment horizontal="center" vertical="center"/>
      <protection locked="0"/>
    </xf>
    <xf numFmtId="49" fontId="29" fillId="0" borderId="1" xfId="0" applyNumberFormat="1" applyFont="1" applyFill="1" applyBorder="1" applyAlignment="1" applyProtection="1">
      <alignment horizontal="center" vertical="top"/>
    </xf>
    <xf numFmtId="0" fontId="38" fillId="2" borderId="1" xfId="0" applyFont="1" applyFill="1" applyBorder="1" applyAlignment="1" applyProtection="1"/>
    <xf numFmtId="0" fontId="70" fillId="0" borderId="0" xfId="0" applyFont="1" applyProtection="1"/>
    <xf numFmtId="0" fontId="38" fillId="0" borderId="11" xfId="0" applyFont="1" applyBorder="1" applyAlignment="1" applyProtection="1">
      <alignment vertical="center" wrapText="1"/>
    </xf>
    <xf numFmtId="0" fontId="71" fillId="0" borderId="11" xfId="0" applyFont="1" applyBorder="1" applyAlignment="1" applyProtection="1">
      <alignment vertical="top" wrapText="1"/>
    </xf>
    <xf numFmtId="0" fontId="71" fillId="0" borderId="12" xfId="0" applyFont="1" applyBorder="1" applyAlignment="1" applyProtection="1">
      <alignment vertical="top" wrapText="1"/>
    </xf>
    <xf numFmtId="0" fontId="71" fillId="4" borderId="1" xfId="0" applyFont="1" applyFill="1" applyBorder="1" applyAlignment="1" applyProtection="1">
      <alignment vertical="top" wrapText="1"/>
    </xf>
    <xf numFmtId="0" fontId="38" fillId="0" borderId="11" xfId="0" applyFont="1" applyFill="1" applyBorder="1" applyAlignment="1" applyProtection="1">
      <alignment vertical="center" wrapText="1"/>
    </xf>
    <xf numFmtId="0" fontId="38" fillId="0" borderId="12" xfId="0" applyFont="1" applyFill="1" applyBorder="1" applyAlignment="1" applyProtection="1">
      <alignment vertical="center" wrapText="1"/>
    </xf>
    <xf numFmtId="0" fontId="38" fillId="4" borderId="1" xfId="0" applyFont="1" applyFill="1" applyBorder="1" applyAlignment="1" applyProtection="1">
      <alignment vertical="center" wrapText="1"/>
    </xf>
    <xf numFmtId="0" fontId="72" fillId="0" borderId="1" xfId="2" applyFont="1" applyFill="1" applyBorder="1" applyAlignment="1">
      <alignment horizontal="left" vertical="center" wrapText="1" readingOrder="1"/>
    </xf>
    <xf numFmtId="2" fontId="72" fillId="0" borderId="1" xfId="3" applyNumberFormat="1" applyFont="1" applyFill="1" applyBorder="1" applyAlignment="1">
      <alignment horizontal="right" vertical="center" wrapText="1" readingOrder="1"/>
    </xf>
    <xf numFmtId="0" fontId="73" fillId="0" borderId="1" xfId="2" applyFont="1" applyFill="1" applyBorder="1" applyAlignment="1">
      <alignment horizontal="right" vertical="center" wrapText="1" readingOrder="1"/>
    </xf>
    <xf numFmtId="0" fontId="67" fillId="0" borderId="0" xfId="0" applyFont="1" applyAlignment="1" applyProtection="1">
      <alignment vertical="top" wrapText="1"/>
    </xf>
    <xf numFmtId="0" fontId="29" fillId="0" borderId="0" xfId="0" applyFont="1" applyBorder="1" applyAlignment="1" applyProtection="1">
      <alignment horizontal="left" vertical="center"/>
    </xf>
    <xf numFmtId="0" fontId="0" fillId="0" borderId="0" xfId="0" applyAlignment="1" applyProtection="1">
      <alignment horizontal="left" wrapText="1"/>
    </xf>
    <xf numFmtId="0" fontId="0" fillId="0" borderId="0" xfId="0"/>
    <xf numFmtId="49" fontId="9" fillId="0" borderId="15" xfId="0" applyNumberFormat="1" applyFont="1" applyFill="1" applyBorder="1" applyAlignment="1" applyProtection="1">
      <alignment horizontal="center" vertical="top"/>
    </xf>
    <xf numFmtId="0" fontId="0" fillId="0" borderId="0" xfId="0" applyAlignment="1" applyProtection="1">
      <alignment horizontal="left" wrapText="1"/>
    </xf>
    <xf numFmtId="0" fontId="0" fillId="0" borderId="0" xfId="0"/>
    <xf numFmtId="0" fontId="38" fillId="0" borderId="0" xfId="0" applyFont="1" applyFill="1" applyBorder="1" applyAlignment="1" applyProtection="1">
      <alignment horizontal="left" vertical="top" wrapText="1"/>
      <protection locked="0"/>
    </xf>
    <xf numFmtId="0" fontId="38" fillId="0" borderId="0" xfId="0" applyFont="1" applyBorder="1" applyAlignment="1" applyProtection="1">
      <alignment horizontal="left" vertical="center" wrapText="1"/>
    </xf>
    <xf numFmtId="0" fontId="0" fillId="0" borderId="0" xfId="0"/>
    <xf numFmtId="0" fontId="38" fillId="0" borderId="14" xfId="0" applyFont="1" applyBorder="1" applyAlignment="1" applyProtection="1">
      <alignment horizontal="left" vertical="center" wrapText="1"/>
    </xf>
    <xf numFmtId="0" fontId="38" fillId="0" borderId="3" xfId="0" applyFont="1" applyBorder="1" applyAlignment="1" applyProtection="1">
      <alignment horizontal="left" vertical="center" wrapText="1"/>
    </xf>
    <xf numFmtId="0" fontId="0" fillId="0" borderId="0" xfId="0" applyAlignment="1" applyProtection="1">
      <alignment horizontal="left" wrapText="1"/>
    </xf>
    <xf numFmtId="49" fontId="38" fillId="0" borderId="3" xfId="0" applyNumberFormat="1" applyFont="1" applyBorder="1" applyAlignment="1" applyProtection="1">
      <alignment horizontal="center" vertical="center"/>
    </xf>
    <xf numFmtId="0" fontId="74" fillId="0" borderId="0" xfId="0" applyFont="1" applyFill="1" applyAlignment="1" applyProtection="1">
      <alignment vertical="top"/>
    </xf>
    <xf numFmtId="0" fontId="9" fillId="0" borderId="0" xfId="0" applyFont="1" applyFill="1" applyBorder="1" applyAlignment="1" applyProtection="1">
      <alignment horizontal="left" vertical="center" wrapText="1"/>
    </xf>
    <xf numFmtId="0" fontId="29" fillId="0" borderId="4" xfId="0" applyFont="1" applyFill="1" applyBorder="1" applyAlignment="1" applyProtection="1"/>
    <xf numFmtId="0" fontId="38" fillId="0" borderId="8" xfId="0" applyFont="1" applyBorder="1" applyProtection="1"/>
    <xf numFmtId="0" fontId="38" fillId="0" borderId="0" xfId="0" applyFont="1" applyBorder="1" applyProtection="1"/>
    <xf numFmtId="0" fontId="38" fillId="0" borderId="15" xfId="0" applyFont="1" applyFill="1" applyBorder="1" applyAlignment="1" applyProtection="1">
      <alignment horizontal="left" vertical="top" wrapText="1"/>
    </xf>
    <xf numFmtId="0" fontId="38" fillId="0" borderId="11" xfId="0" applyFont="1" applyFill="1" applyBorder="1" applyAlignment="1" applyProtection="1">
      <alignment horizontal="left" vertical="top" wrapText="1"/>
    </xf>
    <xf numFmtId="0" fontId="38" fillId="0" borderId="12" xfId="0" applyFont="1" applyFill="1" applyBorder="1" applyAlignment="1" applyProtection="1">
      <alignment horizontal="left" vertical="top" wrapText="1"/>
    </xf>
    <xf numFmtId="0" fontId="29" fillId="0" borderId="6" xfId="0" applyFont="1" applyBorder="1" applyAlignment="1" applyProtection="1">
      <alignment horizontal="center" wrapText="1"/>
    </xf>
    <xf numFmtId="0" fontId="38" fillId="0" borderId="0" xfId="0" applyFont="1" applyBorder="1" applyAlignment="1" applyProtection="1">
      <alignment horizontal="left" vertical="center" wrapText="1"/>
    </xf>
    <xf numFmtId="0" fontId="70" fillId="0" borderId="11" xfId="0" applyFont="1" applyBorder="1" applyAlignment="1" applyProtection="1">
      <alignment horizontal="left" vertical="center" wrapText="1"/>
    </xf>
    <xf numFmtId="0" fontId="70" fillId="0" borderId="12" xfId="0" applyFont="1" applyBorder="1" applyAlignment="1" applyProtection="1">
      <alignment horizontal="left" vertical="center" wrapText="1"/>
    </xf>
    <xf numFmtId="0" fontId="45" fillId="0" borderId="6" xfId="0" applyFont="1" applyBorder="1" applyAlignment="1" applyProtection="1">
      <alignment horizontal="left" wrapText="1"/>
    </xf>
    <xf numFmtId="0" fontId="70" fillId="0" borderId="14" xfId="0" applyFont="1" applyBorder="1" applyAlignment="1" applyProtection="1">
      <alignment horizontal="left" vertical="top" wrapText="1"/>
    </xf>
    <xf numFmtId="0" fontId="70" fillId="0" borderId="3" xfId="0" applyFont="1" applyBorder="1" applyAlignment="1" applyProtection="1">
      <alignment horizontal="left" vertical="top" wrapText="1"/>
    </xf>
    <xf numFmtId="0" fontId="70" fillId="0" borderId="4" xfId="0" applyFont="1" applyBorder="1" applyAlignment="1" applyProtection="1">
      <alignment horizontal="left" vertical="top" wrapText="1"/>
    </xf>
    <xf numFmtId="0" fontId="56" fillId="0" borderId="5" xfId="1" applyFont="1" applyBorder="1" applyAlignment="1" applyProtection="1">
      <alignment horizontal="left" vertical="top"/>
    </xf>
    <xf numFmtId="0" fontId="56" fillId="0" borderId="6" xfId="1" applyFont="1" applyBorder="1" applyAlignment="1" applyProtection="1">
      <alignment horizontal="left" vertical="top"/>
    </xf>
    <xf numFmtId="0" fontId="56" fillId="0" borderId="7" xfId="1" applyFont="1" applyBorder="1" applyAlignment="1" applyProtection="1">
      <alignment horizontal="left" vertical="top"/>
    </xf>
    <xf numFmtId="0" fontId="45" fillId="0" borderId="14" xfId="0" applyFont="1" applyBorder="1" applyAlignment="1" applyProtection="1">
      <alignment vertical="center" wrapText="1"/>
    </xf>
    <xf numFmtId="0" fontId="45" fillId="0" borderId="3" xfId="0" applyFont="1" applyBorder="1" applyAlignment="1" applyProtection="1">
      <alignment vertical="center" wrapText="1"/>
    </xf>
    <xf numFmtId="0" fontId="45" fillId="0" borderId="4" xfId="0" applyFont="1" applyBorder="1" applyAlignment="1" applyProtection="1">
      <alignment vertical="center" wrapText="1"/>
    </xf>
    <xf numFmtId="0" fontId="45" fillId="0" borderId="5" xfId="0" applyFont="1" applyBorder="1" applyAlignment="1" applyProtection="1">
      <alignment vertical="center" wrapText="1"/>
    </xf>
    <xf numFmtId="0" fontId="45" fillId="0" borderId="6" xfId="0" applyFont="1" applyBorder="1" applyAlignment="1" applyProtection="1">
      <alignment vertical="center" wrapText="1"/>
    </xf>
    <xf numFmtId="0" fontId="45" fillId="0" borderId="7" xfId="0" applyFont="1" applyBorder="1" applyAlignment="1" applyProtection="1">
      <alignment vertical="center" wrapText="1"/>
    </xf>
    <xf numFmtId="0" fontId="59" fillId="0" borderId="0" xfId="0" applyFont="1" applyFill="1" applyBorder="1" applyAlignment="1" applyProtection="1">
      <alignment horizontal="left" vertical="top" wrapText="1"/>
    </xf>
    <xf numFmtId="0" fontId="0" fillId="0" borderId="0" xfId="0" applyFill="1" applyBorder="1" applyAlignment="1" applyProtection="1">
      <alignment horizontal="left" vertical="top" wrapText="1"/>
    </xf>
    <xf numFmtId="0" fontId="70" fillId="0" borderId="0" xfId="0" applyFont="1" applyFill="1" applyBorder="1" applyAlignment="1" applyProtection="1">
      <alignment horizontal="left" vertical="center" wrapText="1"/>
    </xf>
    <xf numFmtId="0" fontId="29" fillId="0" borderId="0" xfId="0" applyFont="1" applyBorder="1" applyAlignment="1" applyProtection="1">
      <alignment horizontal="left" vertical="center" wrapText="1"/>
    </xf>
    <xf numFmtId="0" fontId="38" fillId="0" borderId="0" xfId="0" applyFont="1" applyFill="1" applyBorder="1" applyAlignment="1" applyProtection="1">
      <alignment horizontal="left" vertical="top" wrapText="1"/>
      <protection locked="0"/>
    </xf>
    <xf numFmtId="0" fontId="45" fillId="0" borderId="0" xfId="0" applyFont="1" applyFill="1" applyBorder="1" applyAlignment="1" applyProtection="1">
      <alignment horizontal="left" vertical="center" wrapText="1"/>
    </xf>
    <xf numFmtId="0" fontId="38" fillId="0" borderId="0" xfId="0" applyFont="1" applyFill="1" applyBorder="1" applyAlignment="1" applyProtection="1">
      <alignment horizontal="left" vertical="top" wrapText="1"/>
    </xf>
    <xf numFmtId="0" fontId="29" fillId="8" borderId="15" xfId="0" applyFont="1" applyFill="1" applyBorder="1" applyAlignment="1" applyProtection="1">
      <alignment horizontal="left" vertical="center" wrapText="1"/>
    </xf>
    <xf numFmtId="0" fontId="29" fillId="8" borderId="11" xfId="0" applyFont="1" applyFill="1" applyBorder="1" applyAlignment="1" applyProtection="1">
      <alignment horizontal="left" vertical="center" wrapText="1"/>
    </xf>
    <xf numFmtId="0" fontId="29" fillId="8" borderId="12" xfId="0" applyFont="1" applyFill="1" applyBorder="1" applyAlignment="1" applyProtection="1">
      <alignment horizontal="left" vertical="center" wrapText="1"/>
    </xf>
    <xf numFmtId="0" fontId="38" fillId="4" borderId="1" xfId="0" applyFont="1" applyFill="1" applyBorder="1" applyAlignment="1" applyProtection="1">
      <alignment horizontal="center" vertical="center" wrapText="1"/>
      <protection locked="0"/>
    </xf>
    <xf numFmtId="0" fontId="29" fillId="0" borderId="15" xfId="0" applyFont="1" applyBorder="1" applyAlignment="1" applyProtection="1">
      <alignment horizontal="left" vertical="top" wrapText="1"/>
    </xf>
    <xf numFmtId="0" fontId="29" fillId="0" borderId="11" xfId="0" applyFont="1" applyBorder="1" applyAlignment="1" applyProtection="1">
      <alignment horizontal="left" vertical="top" wrapText="1"/>
    </xf>
    <xf numFmtId="0" fontId="29" fillId="0" borderId="12" xfId="0" applyFont="1" applyBorder="1" applyAlignment="1" applyProtection="1">
      <alignment horizontal="left" vertical="top" wrapText="1"/>
    </xf>
    <xf numFmtId="0" fontId="38" fillId="2" borderId="15" xfId="0" applyFont="1" applyFill="1" applyBorder="1" applyAlignment="1" applyProtection="1">
      <alignment horizontal="left" vertical="top" wrapText="1"/>
      <protection locked="0"/>
    </xf>
    <xf numFmtId="0" fontId="38" fillId="2" borderId="11" xfId="0" applyFont="1" applyFill="1" applyBorder="1" applyAlignment="1" applyProtection="1">
      <alignment horizontal="left" vertical="top" wrapText="1"/>
      <protection locked="0"/>
    </xf>
    <xf numFmtId="0" fontId="38" fillId="2" borderId="12" xfId="0" applyFont="1" applyFill="1" applyBorder="1" applyAlignment="1" applyProtection="1">
      <alignment horizontal="left" vertical="top" wrapText="1"/>
      <protection locked="0"/>
    </xf>
    <xf numFmtId="0" fontId="45" fillId="0" borderId="15" xfId="0" applyFont="1" applyBorder="1" applyAlignment="1" applyProtection="1">
      <alignment horizontal="left" vertical="center" wrapText="1"/>
    </xf>
    <xf numFmtId="0" fontId="45" fillId="0" borderId="11" xfId="0" applyFont="1" applyBorder="1" applyAlignment="1" applyProtection="1">
      <alignment horizontal="left" vertical="center" wrapText="1"/>
    </xf>
    <xf numFmtId="0" fontId="45" fillId="0" borderId="12" xfId="0" applyFont="1" applyBorder="1" applyAlignment="1" applyProtection="1">
      <alignment horizontal="left" vertical="center" wrapText="1"/>
    </xf>
    <xf numFmtId="0" fontId="70" fillId="0" borderId="15" xfId="0" applyFont="1" applyBorder="1" applyAlignment="1" applyProtection="1">
      <alignment horizontal="left" vertical="center" wrapText="1"/>
    </xf>
    <xf numFmtId="0" fontId="45" fillId="0" borderId="1" xfId="0" applyFont="1" applyBorder="1" applyAlignment="1" applyProtection="1">
      <alignment horizontal="left" vertical="center" wrapText="1"/>
    </xf>
    <xf numFmtId="0" fontId="70" fillId="0" borderId="1" xfId="0" applyFont="1" applyBorder="1" applyAlignment="1" applyProtection="1">
      <alignment horizontal="left" vertical="center" wrapText="1"/>
    </xf>
    <xf numFmtId="0" fontId="0" fillId="0" borderId="15" xfId="0" applyFont="1" applyBorder="1" applyAlignment="1" applyProtection="1">
      <alignment horizontal="left" vertical="top" wrapText="1"/>
    </xf>
    <xf numFmtId="0" fontId="0" fillId="0" borderId="11" xfId="0" applyFont="1" applyBorder="1" applyAlignment="1" applyProtection="1">
      <alignment horizontal="left" vertical="top" wrapText="1"/>
    </xf>
    <xf numFmtId="0" fontId="0" fillId="0" borderId="12" xfId="0" applyFont="1" applyBorder="1" applyAlignment="1" applyProtection="1">
      <alignment horizontal="left" vertical="top" wrapText="1"/>
    </xf>
    <xf numFmtId="0" fontId="0" fillId="0" borderId="14" xfId="0" applyFill="1" applyBorder="1" applyAlignment="1" applyProtection="1">
      <alignment horizontal="center" vertical="center"/>
    </xf>
    <xf numFmtId="0" fontId="0" fillId="0" borderId="3" xfId="0" applyFill="1" applyBorder="1" applyAlignment="1" applyProtection="1">
      <alignment horizontal="center" vertical="center"/>
    </xf>
    <xf numFmtId="0" fontId="0" fillId="0" borderId="4" xfId="0" applyFill="1" applyBorder="1" applyAlignment="1" applyProtection="1">
      <alignment horizontal="center" vertical="center"/>
    </xf>
    <xf numFmtId="0" fontId="0" fillId="0" borderId="15" xfId="0" applyFill="1" applyBorder="1" applyAlignment="1" applyProtection="1">
      <alignment horizontal="center" vertical="center"/>
    </xf>
    <xf numFmtId="0" fontId="0" fillId="0" borderId="11" xfId="0" applyFill="1" applyBorder="1" applyAlignment="1" applyProtection="1">
      <alignment horizontal="center" vertical="center"/>
    </xf>
    <xf numFmtId="0" fontId="0" fillId="0" borderId="12" xfId="0" applyFill="1" applyBorder="1" applyAlignment="1" applyProtection="1">
      <alignment horizontal="center" vertical="center"/>
    </xf>
    <xf numFmtId="0" fontId="0" fillId="0" borderId="1" xfId="0" applyFill="1" applyBorder="1" applyAlignment="1" applyProtection="1">
      <alignment horizontal="center" vertical="center"/>
    </xf>
    <xf numFmtId="0" fontId="38" fillId="8" borderId="15" xfId="0" applyFont="1" applyFill="1" applyBorder="1" applyAlignment="1" applyProtection="1">
      <alignment horizontal="left" vertical="center" wrapText="1"/>
    </xf>
    <xf numFmtId="0" fontId="38" fillId="8" borderId="11" xfId="0" applyFont="1" applyFill="1" applyBorder="1" applyAlignment="1" applyProtection="1">
      <alignment horizontal="left" vertical="center" wrapText="1"/>
    </xf>
    <xf numFmtId="0" fontId="38" fillId="8" borderId="12" xfId="0" applyFont="1" applyFill="1" applyBorder="1" applyAlignment="1" applyProtection="1">
      <alignment horizontal="left" vertical="center" wrapText="1"/>
    </xf>
    <xf numFmtId="0" fontId="16" fillId="2" borderId="11" xfId="1" applyFill="1" applyBorder="1" applyAlignment="1" applyProtection="1">
      <alignment horizontal="left" vertical="center" wrapText="1"/>
    </xf>
    <xf numFmtId="0" fontId="16" fillId="2" borderId="12" xfId="1" applyFill="1" applyBorder="1" applyAlignment="1" applyProtection="1">
      <alignment horizontal="left" vertical="center" wrapText="1"/>
    </xf>
    <xf numFmtId="0" fontId="49" fillId="2" borderId="15" xfId="0" applyFont="1" applyFill="1" applyBorder="1" applyAlignment="1" applyProtection="1">
      <alignment horizontal="center" vertical="center" wrapText="1"/>
    </xf>
    <xf numFmtId="0" fontId="49" fillId="2" borderId="11" xfId="0" applyFont="1" applyFill="1" applyBorder="1" applyAlignment="1" applyProtection="1">
      <alignment horizontal="center" vertical="center" wrapText="1"/>
    </xf>
    <xf numFmtId="49" fontId="0" fillId="0" borderId="1" xfId="0" applyNumberFormat="1" applyBorder="1" applyAlignment="1" applyProtection="1">
      <alignment horizontal="center" vertical="center"/>
    </xf>
    <xf numFmtId="0" fontId="9" fillId="0" borderId="0" xfId="0" applyFont="1" applyAlignment="1" applyProtection="1">
      <alignment horizontal="left" wrapText="1"/>
    </xf>
    <xf numFmtId="0" fontId="0" fillId="8" borderId="15" xfId="0" applyFont="1" applyFill="1" applyBorder="1" applyAlignment="1" applyProtection="1">
      <alignment horizontal="left" vertical="center" wrapText="1"/>
    </xf>
    <xf numFmtId="0" fontId="0" fillId="8" borderId="11" xfId="0" applyFont="1" applyFill="1" applyBorder="1" applyAlignment="1" applyProtection="1">
      <alignment horizontal="left" vertical="center" wrapText="1"/>
    </xf>
    <xf numFmtId="0" fontId="0" fillId="8" borderId="12" xfId="0" applyFont="1" applyFill="1" applyBorder="1" applyAlignment="1" applyProtection="1">
      <alignment horizontal="left" vertical="center" wrapText="1"/>
    </xf>
    <xf numFmtId="0" fontId="9" fillId="0" borderId="15" xfId="0" applyFont="1" applyBorder="1" applyAlignment="1" applyProtection="1">
      <alignment horizontal="left" vertical="top" wrapText="1"/>
    </xf>
    <xf numFmtId="0" fontId="9" fillId="0" borderId="11" xfId="0" applyFont="1" applyBorder="1" applyAlignment="1" applyProtection="1">
      <alignment horizontal="left" vertical="top" wrapText="1"/>
    </xf>
    <xf numFmtId="0" fontId="9" fillId="0" borderId="12" xfId="0" applyFont="1" applyBorder="1" applyAlignment="1" applyProtection="1">
      <alignment horizontal="left" vertical="top" wrapText="1"/>
    </xf>
    <xf numFmtId="0" fontId="0" fillId="2" borderId="15"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0" borderId="0" xfId="0" applyFont="1" applyAlignment="1" applyProtection="1">
      <alignment horizontal="left" wrapText="1"/>
    </xf>
    <xf numFmtId="49" fontId="0" fillId="8" borderId="1" xfId="0" applyNumberFormat="1" applyFill="1" applyBorder="1" applyAlignment="1" applyProtection="1">
      <alignment horizontal="center" vertical="center"/>
    </xf>
    <xf numFmtId="49" fontId="38" fillId="8" borderId="1" xfId="0" applyNumberFormat="1" applyFont="1" applyFill="1" applyBorder="1" applyAlignment="1" applyProtection="1">
      <alignment horizontal="center" vertical="center"/>
    </xf>
    <xf numFmtId="0" fontId="9" fillId="0" borderId="6" xfId="0" applyFont="1" applyBorder="1" applyAlignment="1" applyProtection="1">
      <alignment horizontal="left" wrapText="1"/>
    </xf>
    <xf numFmtId="0" fontId="62" fillId="2" borderId="6" xfId="1" applyFont="1" applyFill="1" applyBorder="1" applyAlignment="1" applyProtection="1">
      <alignment horizontal="left" vertical="center" wrapText="1"/>
    </xf>
    <xf numFmtId="0" fontId="62" fillId="2" borderId="7" xfId="1" applyFont="1" applyFill="1" applyBorder="1" applyAlignment="1" applyProtection="1">
      <alignment horizontal="left" vertical="center" wrapText="1"/>
    </xf>
    <xf numFmtId="0" fontId="15" fillId="2" borderId="14" xfId="0" applyFont="1" applyFill="1" applyBorder="1" applyAlignment="1" applyProtection="1">
      <alignment horizontal="center" vertical="center"/>
    </xf>
    <xf numFmtId="0" fontId="15" fillId="2" borderId="3" xfId="0" applyFont="1" applyFill="1" applyBorder="1" applyAlignment="1" applyProtection="1">
      <alignment horizontal="center" vertical="center"/>
    </xf>
    <xf numFmtId="0" fontId="15" fillId="2" borderId="8" xfId="0" applyFont="1" applyFill="1" applyBorder="1" applyAlignment="1" applyProtection="1">
      <alignment horizontal="center" vertical="center"/>
    </xf>
    <xf numFmtId="0" fontId="15" fillId="2" borderId="0" xfId="0" applyFont="1" applyFill="1" applyBorder="1" applyAlignment="1" applyProtection="1">
      <alignment horizontal="center" vertical="center"/>
    </xf>
    <xf numFmtId="0" fontId="15" fillId="2" borderId="5" xfId="0" applyFont="1" applyFill="1" applyBorder="1" applyAlignment="1" applyProtection="1">
      <alignment horizontal="center" vertical="center"/>
    </xf>
    <xf numFmtId="0" fontId="15" fillId="2" borderId="6" xfId="0" applyFont="1" applyFill="1" applyBorder="1" applyAlignment="1" applyProtection="1">
      <alignment horizontal="center" vertical="center"/>
    </xf>
    <xf numFmtId="49" fontId="0" fillId="0" borderId="10" xfId="0" applyNumberFormat="1" applyFont="1" applyBorder="1" applyAlignment="1" applyProtection="1">
      <alignment horizontal="center" vertical="center"/>
    </xf>
    <xf numFmtId="49" fontId="0" fillId="0" borderId="11" xfId="0" applyNumberFormat="1" applyFont="1" applyBorder="1" applyAlignment="1" applyProtection="1">
      <alignment horizontal="center" vertical="center"/>
    </xf>
    <xf numFmtId="49" fontId="0" fillId="0" borderId="12" xfId="0" applyNumberFormat="1" applyFont="1" applyBorder="1" applyAlignment="1" applyProtection="1">
      <alignment horizontal="center" vertical="center"/>
    </xf>
    <xf numFmtId="0" fontId="9" fillId="0" borderId="0" xfId="0" applyFont="1" applyAlignment="1" applyProtection="1">
      <alignment horizontal="left"/>
    </xf>
    <xf numFmtId="49" fontId="0" fillId="0" borderId="10" xfId="0" applyNumberFormat="1" applyBorder="1" applyAlignment="1" applyProtection="1">
      <alignment horizontal="center" vertical="center"/>
    </xf>
    <xf numFmtId="49" fontId="0" fillId="0" borderId="11" xfId="0" applyNumberFormat="1" applyBorder="1" applyAlignment="1" applyProtection="1">
      <alignment horizontal="center" vertical="center"/>
    </xf>
    <xf numFmtId="49" fontId="0" fillId="0" borderId="12" xfId="0" applyNumberFormat="1" applyBorder="1" applyAlignment="1" applyProtection="1">
      <alignment horizontal="center" vertical="center"/>
    </xf>
    <xf numFmtId="0" fontId="0" fillId="0" borderId="15" xfId="0" applyFont="1" applyBorder="1" applyAlignment="1" applyProtection="1">
      <alignment horizontal="left" vertical="center" wrapText="1"/>
    </xf>
    <xf numFmtId="0" fontId="0" fillId="0" borderId="11" xfId="0" applyFont="1" applyBorder="1" applyAlignment="1" applyProtection="1">
      <alignment horizontal="left" vertical="center" wrapText="1"/>
    </xf>
    <xf numFmtId="0" fontId="0" fillId="0" borderId="12" xfId="0" applyFont="1" applyBorder="1" applyAlignment="1" applyProtection="1">
      <alignment horizontal="left" vertical="center" wrapText="1"/>
    </xf>
    <xf numFmtId="0" fontId="9" fillId="0" borderId="6" xfId="0" applyFont="1" applyBorder="1" applyAlignment="1" applyProtection="1">
      <alignment horizontal="left" vertical="center" wrapText="1"/>
    </xf>
    <xf numFmtId="49" fontId="0" fillId="0" borderId="6" xfId="0" applyNumberFormat="1" applyBorder="1" applyAlignment="1" applyProtection="1">
      <alignment horizontal="center" wrapText="1"/>
    </xf>
    <xf numFmtId="49" fontId="0" fillId="0" borderId="7" xfId="0" applyNumberFormat="1" applyBorder="1" applyAlignment="1" applyProtection="1">
      <alignment horizontal="center" wrapText="1"/>
    </xf>
    <xf numFmtId="49" fontId="0" fillId="0" borderId="15" xfId="0" applyNumberFormat="1" applyBorder="1" applyAlignment="1" applyProtection="1">
      <alignment horizontal="center" vertical="center"/>
    </xf>
    <xf numFmtId="0" fontId="0" fillId="0" borderId="1" xfId="0" applyBorder="1" applyAlignment="1" applyProtection="1">
      <alignment horizontal="left"/>
    </xf>
    <xf numFmtId="0" fontId="44" fillId="0" borderId="0" xfId="1" applyFont="1" applyFill="1" applyAlignment="1" applyProtection="1">
      <alignment horizontal="left" vertical="top" wrapText="1"/>
    </xf>
    <xf numFmtId="0" fontId="0" fillId="0" borderId="0" xfId="0" applyAlignment="1" applyProtection="1">
      <alignment horizontal="left" vertical="top" wrapText="1"/>
    </xf>
    <xf numFmtId="0" fontId="0" fillId="0" borderId="0" xfId="0" applyAlignment="1" applyProtection="1">
      <alignment horizontal="left" vertical="top"/>
    </xf>
    <xf numFmtId="0" fontId="18" fillId="0" borderId="0" xfId="0" applyFont="1" applyAlignment="1" applyProtection="1">
      <alignment horizontal="left" vertical="top"/>
    </xf>
    <xf numFmtId="0" fontId="12" fillId="0" borderId="0" xfId="0" applyFont="1" applyFill="1" applyAlignment="1" applyProtection="1">
      <alignment horizontal="left" vertical="top" wrapText="1"/>
    </xf>
    <xf numFmtId="0" fontId="14" fillId="0" borderId="0" xfId="0" applyFont="1" applyFill="1" applyAlignment="1" applyProtection="1">
      <alignment horizontal="left" vertical="top"/>
    </xf>
    <xf numFmtId="0" fontId="23" fillId="0" borderId="6" xfId="0" applyFont="1" applyBorder="1" applyAlignment="1" applyProtection="1">
      <alignment horizontal="center" vertical="center" wrapText="1"/>
    </xf>
    <xf numFmtId="0" fontId="60" fillId="0" borderId="0" xfId="0" applyFont="1" applyFill="1" applyBorder="1" applyAlignment="1" applyProtection="1">
      <alignment horizontal="center" vertical="top"/>
    </xf>
    <xf numFmtId="0" fontId="0" fillId="0" borderId="0" xfId="0" applyFill="1" applyAlignment="1" applyProtection="1">
      <alignment horizontal="left" vertical="top" wrapText="1"/>
    </xf>
    <xf numFmtId="0" fontId="0" fillId="0" borderId="0" xfId="0" applyFill="1" applyAlignment="1" applyProtection="1">
      <alignment horizontal="left" vertical="top"/>
    </xf>
    <xf numFmtId="0" fontId="0" fillId="6" borderId="8" xfId="0" applyFill="1" applyBorder="1" applyAlignment="1" applyProtection="1">
      <alignment horizontal="left" vertical="top" wrapText="1"/>
    </xf>
    <xf numFmtId="0" fontId="0" fillId="6" borderId="0" xfId="0" applyFill="1" applyBorder="1" applyAlignment="1" applyProtection="1">
      <alignment horizontal="left" vertical="top" wrapText="1"/>
    </xf>
    <xf numFmtId="0" fontId="0" fillId="0" borderId="0" xfId="0" applyFont="1" applyAlignment="1" applyProtection="1">
      <alignment horizontal="left"/>
    </xf>
    <xf numFmtId="0" fontId="10" fillId="0" borderId="0" xfId="0" applyFont="1" applyBorder="1" applyAlignment="1" applyProtection="1">
      <alignment horizontal="center" vertical="top" wrapText="1"/>
    </xf>
    <xf numFmtId="0" fontId="9" fillId="0" borderId="0" xfId="0" applyFont="1" applyBorder="1" applyAlignment="1" applyProtection="1">
      <alignment horizontal="left" vertical="top" wrapText="1"/>
    </xf>
    <xf numFmtId="0" fontId="0" fillId="0" borderId="0" xfId="0"/>
    <xf numFmtId="0" fontId="0" fillId="0" borderId="0" xfId="0" applyAlignment="1">
      <alignment horizontal="left" vertical="top"/>
    </xf>
    <xf numFmtId="0" fontId="11" fillId="0" borderId="0" xfId="0" applyFont="1" applyAlignment="1" applyProtection="1">
      <alignment horizontal="center" vertical="center"/>
    </xf>
    <xf numFmtId="0" fontId="25" fillId="2" borderId="3" xfId="0" applyFont="1" applyFill="1" applyBorder="1" applyAlignment="1" applyProtection="1">
      <alignment horizontal="center" vertical="center"/>
    </xf>
    <xf numFmtId="0" fontId="25" fillId="2" borderId="8" xfId="0" applyFont="1" applyFill="1" applyBorder="1" applyAlignment="1" applyProtection="1">
      <alignment horizontal="center" vertical="center"/>
    </xf>
    <xf numFmtId="0" fontId="25" fillId="2" borderId="0" xfId="0" applyFont="1" applyFill="1" applyBorder="1" applyAlignment="1" applyProtection="1">
      <alignment horizontal="center" vertical="center"/>
    </xf>
    <xf numFmtId="0" fontId="25" fillId="2" borderId="5" xfId="0" applyFont="1" applyFill="1" applyBorder="1" applyAlignment="1" applyProtection="1">
      <alignment horizontal="center" vertical="center"/>
    </xf>
    <xf numFmtId="0" fontId="25" fillId="2" borderId="6" xfId="0" applyFont="1" applyFill="1" applyBorder="1" applyAlignment="1" applyProtection="1">
      <alignment horizontal="center" vertical="center"/>
    </xf>
    <xf numFmtId="0" fontId="30" fillId="0" borderId="0" xfId="0" applyFont="1" applyFill="1" applyAlignment="1" applyProtection="1">
      <alignment horizontal="center" vertical="center" wrapText="1"/>
    </xf>
    <xf numFmtId="0" fontId="65" fillId="0" borderId="0" xfId="0" applyFont="1" applyFill="1" applyAlignment="1" applyProtection="1">
      <alignment horizontal="center" vertical="center"/>
    </xf>
    <xf numFmtId="0" fontId="9" fillId="2" borderId="3" xfId="0" applyFont="1" applyFill="1" applyBorder="1" applyAlignment="1" applyProtection="1">
      <alignment horizontal="left" vertical="top" wrapText="1"/>
    </xf>
    <xf numFmtId="0" fontId="9" fillId="2" borderId="4" xfId="0" applyFont="1" applyFill="1" applyBorder="1" applyAlignment="1" applyProtection="1">
      <alignment horizontal="left" vertical="top" wrapText="1"/>
    </xf>
    <xf numFmtId="0" fontId="17" fillId="2" borderId="6" xfId="1" applyFont="1" applyFill="1" applyBorder="1" applyAlignment="1" applyProtection="1">
      <alignment horizontal="left" vertical="top"/>
    </xf>
    <xf numFmtId="0" fontId="17" fillId="2" borderId="7" xfId="1" applyFont="1" applyFill="1" applyBorder="1" applyAlignment="1" applyProtection="1">
      <alignment horizontal="left" vertical="top"/>
    </xf>
    <xf numFmtId="0" fontId="9" fillId="2" borderId="0" xfId="0" applyFont="1" applyFill="1" applyBorder="1" applyAlignment="1" applyProtection="1">
      <alignment horizontal="left" vertical="top" wrapText="1"/>
    </xf>
    <xf numFmtId="0" fontId="9" fillId="2" borderId="9" xfId="0" applyFont="1" applyFill="1" applyBorder="1" applyAlignment="1" applyProtection="1">
      <alignment horizontal="left" vertical="top" wrapText="1"/>
    </xf>
    <xf numFmtId="0" fontId="29" fillId="2" borderId="0" xfId="0" applyFont="1" applyFill="1" applyBorder="1" applyAlignment="1" applyProtection="1">
      <alignment horizontal="left" vertical="top" wrapText="1"/>
    </xf>
    <xf numFmtId="0" fontId="29" fillId="2" borderId="9" xfId="0" applyFont="1" applyFill="1" applyBorder="1" applyAlignment="1" applyProtection="1">
      <alignment horizontal="left" vertical="top" wrapText="1"/>
    </xf>
    <xf numFmtId="0" fontId="48" fillId="0" borderId="0" xfId="0" applyFont="1" applyAlignment="1" applyProtection="1">
      <alignment horizontal="center" vertical="center"/>
    </xf>
    <xf numFmtId="0" fontId="29" fillId="0" borderId="0" xfId="0" applyFont="1" applyAlignment="1" applyProtection="1">
      <alignment horizontal="center" vertical="center"/>
    </xf>
    <xf numFmtId="0" fontId="0" fillId="0" borderId="0" xfId="0" applyFont="1" applyFill="1" applyAlignment="1" applyProtection="1">
      <alignment horizontal="left" vertical="top" wrapText="1"/>
    </xf>
    <xf numFmtId="0" fontId="29" fillId="0" borderId="0" xfId="0" applyFont="1" applyAlignment="1" applyProtection="1">
      <alignment horizontal="left" wrapText="1"/>
    </xf>
    <xf numFmtId="0" fontId="29" fillId="2" borderId="0" xfId="0" applyFont="1" applyFill="1" applyBorder="1" applyAlignment="1">
      <alignment wrapText="1"/>
    </xf>
    <xf numFmtId="0" fontId="29" fillId="2" borderId="9" xfId="0" applyFont="1" applyFill="1" applyBorder="1" applyAlignment="1">
      <alignment wrapText="1"/>
    </xf>
    <xf numFmtId="0" fontId="9" fillId="2" borderId="6" xfId="1" applyFont="1" applyFill="1" applyBorder="1" applyAlignment="1" applyProtection="1">
      <alignment horizontal="left" vertical="top" wrapText="1"/>
    </xf>
    <xf numFmtId="0" fontId="17" fillId="2" borderId="6" xfId="1" applyFont="1" applyFill="1" applyBorder="1" applyAlignment="1" applyProtection="1">
      <alignment horizontal="left" vertical="top" wrapText="1"/>
    </xf>
    <xf numFmtId="0" fontId="17" fillId="2" borderId="7" xfId="1" applyFont="1" applyFill="1" applyBorder="1" applyAlignment="1" applyProtection="1">
      <alignment horizontal="left" vertical="top" wrapText="1"/>
    </xf>
    <xf numFmtId="0" fontId="0" fillId="0" borderId="10" xfId="0" applyBorder="1" applyAlignment="1" applyProtection="1">
      <alignment horizontal="left" vertical="center" wrapText="1"/>
    </xf>
    <xf numFmtId="0" fontId="0" fillId="0" borderId="11" xfId="0" applyBorder="1" applyAlignment="1" applyProtection="1">
      <alignment horizontal="left" vertical="center" wrapText="1"/>
    </xf>
    <xf numFmtId="0" fontId="0" fillId="0" borderId="12" xfId="0" applyBorder="1" applyAlignment="1" applyProtection="1">
      <alignment horizontal="left" vertical="center" wrapText="1"/>
    </xf>
    <xf numFmtId="0" fontId="0" fillId="0" borderId="10" xfId="0" applyBorder="1" applyAlignment="1" applyProtection="1">
      <alignment horizontal="left" vertical="center" wrapText="1" indent="1"/>
    </xf>
    <xf numFmtId="0" fontId="0" fillId="0" borderId="11" xfId="0" applyBorder="1" applyAlignment="1" applyProtection="1">
      <alignment horizontal="left" vertical="center" wrapText="1" indent="1"/>
    </xf>
    <xf numFmtId="49" fontId="38" fillId="0" borderId="10" xfId="0" applyNumberFormat="1" applyFont="1" applyBorder="1" applyAlignment="1" applyProtection="1">
      <alignment horizontal="center" vertical="center"/>
    </xf>
    <xf numFmtId="49" fontId="38" fillId="0" borderId="11" xfId="0" applyNumberFormat="1" applyFont="1" applyBorder="1" applyAlignment="1" applyProtection="1">
      <alignment horizontal="center" vertical="center"/>
    </xf>
    <xf numFmtId="49" fontId="38" fillId="0" borderId="12" xfId="0" applyNumberFormat="1" applyFont="1" applyBorder="1" applyAlignment="1" applyProtection="1">
      <alignment horizontal="center" vertical="center"/>
    </xf>
    <xf numFmtId="0" fontId="0" fillId="0" borderId="15" xfId="0" applyBorder="1" applyAlignment="1" applyProtection="1">
      <alignment horizontal="left" vertical="center" wrapText="1"/>
    </xf>
    <xf numFmtId="0" fontId="9" fillId="0" borderId="6" xfId="0" applyFont="1" applyBorder="1" applyAlignment="1" applyProtection="1">
      <alignment horizontal="left"/>
    </xf>
    <xf numFmtId="0" fontId="38" fillId="0" borderId="1" xfId="0" applyFont="1" applyBorder="1" applyAlignment="1" applyProtection="1">
      <alignment horizontal="center" vertical="center"/>
    </xf>
    <xf numFmtId="0" fontId="38" fillId="0" borderId="8" xfId="0" applyFont="1" applyBorder="1" applyAlignment="1" applyProtection="1">
      <alignment horizontal="left" vertical="top" wrapText="1"/>
    </xf>
    <xf numFmtId="0" fontId="38" fillId="0" borderId="0" xfId="0" applyFont="1" applyBorder="1" applyAlignment="1" applyProtection="1">
      <alignment horizontal="left" vertical="top" wrapText="1"/>
    </xf>
    <xf numFmtId="0" fontId="38" fillId="0" borderId="9" xfId="0" applyFont="1" applyBorder="1" applyAlignment="1" applyProtection="1">
      <alignment horizontal="left" vertical="top" wrapText="1"/>
    </xf>
    <xf numFmtId="49" fontId="0" fillId="0" borderId="10" xfId="0" applyNumberFormat="1" applyFont="1" applyBorder="1" applyAlignment="1" applyProtection="1">
      <alignment horizontal="center" vertical="center" wrapText="1"/>
    </xf>
    <xf numFmtId="49" fontId="0" fillId="0" borderId="11" xfId="0" applyNumberFormat="1" applyFont="1" applyBorder="1" applyAlignment="1" applyProtection="1">
      <alignment horizontal="center" vertical="center" wrapText="1"/>
    </xf>
    <xf numFmtId="49" fontId="0" fillId="0" borderId="12" xfId="0" applyNumberFormat="1" applyFont="1" applyBorder="1" applyAlignment="1" applyProtection="1">
      <alignment horizontal="center" vertical="center" wrapText="1"/>
    </xf>
    <xf numFmtId="0" fontId="38" fillId="0" borderId="14" xfId="0" applyFont="1" applyBorder="1" applyAlignment="1" applyProtection="1">
      <alignment horizontal="left" vertical="center" wrapText="1"/>
    </xf>
    <xf numFmtId="0" fontId="38" fillId="0" borderId="3" xfId="0" applyFont="1" applyBorder="1" applyAlignment="1" applyProtection="1">
      <alignment horizontal="left" vertical="center" wrapText="1"/>
    </xf>
    <xf numFmtId="0" fontId="38" fillId="0" borderId="4" xfId="0" applyFont="1" applyBorder="1" applyAlignment="1" applyProtection="1">
      <alignment horizontal="left" vertical="center" wrapText="1"/>
    </xf>
    <xf numFmtId="0" fontId="38" fillId="0" borderId="12" xfId="0" applyFont="1" applyBorder="1" applyAlignment="1" applyProtection="1">
      <alignment horizontal="center" vertical="center"/>
    </xf>
    <xf numFmtId="0" fontId="0" fillId="0" borderId="15" xfId="0" applyFont="1" applyFill="1" applyBorder="1" applyAlignment="1" applyProtection="1">
      <alignment horizontal="left" vertical="top" wrapText="1"/>
    </xf>
    <xf numFmtId="0" fontId="0" fillId="0" borderId="11" xfId="0" applyFont="1" applyFill="1" applyBorder="1" applyAlignment="1" applyProtection="1">
      <alignment horizontal="left" vertical="top" wrapText="1"/>
    </xf>
    <xf numFmtId="0" fontId="9" fillId="0" borderId="0" xfId="0" applyFont="1" applyFill="1" applyAlignment="1" applyProtection="1">
      <alignment horizontal="left"/>
    </xf>
    <xf numFmtId="0" fontId="38" fillId="0" borderId="15" xfId="0" applyFont="1" applyBorder="1" applyAlignment="1" applyProtection="1">
      <alignment horizontal="left" vertical="center"/>
    </xf>
    <xf numFmtId="0" fontId="38" fillId="0" borderId="11" xfId="0" applyFont="1" applyBorder="1" applyAlignment="1" applyProtection="1">
      <alignment horizontal="left" vertical="center"/>
    </xf>
    <xf numFmtId="0" fontId="38" fillId="0" borderId="12" xfId="0" applyFont="1" applyBorder="1" applyAlignment="1" applyProtection="1">
      <alignment horizontal="left" vertical="center"/>
    </xf>
    <xf numFmtId="0" fontId="38" fillId="0" borderId="14" xfId="0" applyFont="1" applyBorder="1" applyAlignment="1" applyProtection="1">
      <alignment horizontal="left" vertical="center" wrapText="1" indent="1"/>
    </xf>
    <xf numFmtId="0" fontId="38" fillId="0" borderId="3" xfId="0" applyFont="1" applyBorder="1" applyAlignment="1" applyProtection="1">
      <alignment horizontal="left" vertical="center" wrapText="1" indent="1"/>
    </xf>
    <xf numFmtId="0" fontId="38" fillId="0" borderId="11" xfId="0" applyFont="1" applyBorder="1" applyAlignment="1" applyProtection="1">
      <alignment horizontal="left" vertical="center" wrapText="1" indent="1"/>
    </xf>
    <xf numFmtId="49" fontId="0" fillId="0" borderId="2" xfId="0" applyNumberFormat="1" applyFont="1" applyBorder="1" applyAlignment="1" applyProtection="1">
      <alignment horizontal="center" vertical="center" wrapText="1"/>
    </xf>
    <xf numFmtId="49" fontId="0" fillId="0" borderId="3" xfId="0" applyNumberFormat="1" applyFont="1" applyBorder="1" applyAlignment="1" applyProtection="1">
      <alignment horizontal="center" vertical="center" wrapText="1"/>
    </xf>
    <xf numFmtId="49" fontId="0" fillId="0" borderId="4" xfId="0" applyNumberFormat="1" applyFont="1" applyBorder="1" applyAlignment="1" applyProtection="1">
      <alignment horizontal="center" vertical="center" wrapText="1"/>
    </xf>
    <xf numFmtId="49" fontId="0" fillId="0" borderId="8" xfId="0" applyNumberFormat="1" applyFont="1" applyBorder="1" applyAlignment="1" applyProtection="1">
      <alignment horizontal="center" vertical="center" wrapText="1"/>
    </xf>
    <xf numFmtId="49" fontId="0" fillId="0" borderId="0" xfId="0" applyNumberFormat="1" applyFont="1" applyBorder="1" applyAlignment="1" applyProtection="1">
      <alignment horizontal="center" vertical="center" wrapText="1"/>
    </xf>
    <xf numFmtId="49" fontId="0" fillId="0" borderId="9" xfId="0" applyNumberFormat="1" applyFont="1" applyBorder="1" applyAlignment="1" applyProtection="1">
      <alignment horizontal="center" vertical="center" wrapText="1"/>
    </xf>
    <xf numFmtId="49" fontId="0" fillId="0" borderId="5" xfId="0" applyNumberFormat="1" applyFont="1" applyBorder="1" applyAlignment="1" applyProtection="1">
      <alignment horizontal="center" vertical="center" wrapText="1"/>
    </xf>
    <xf numFmtId="49" fontId="0" fillId="0" borderId="6" xfId="0" applyNumberFormat="1" applyFont="1" applyBorder="1" applyAlignment="1" applyProtection="1">
      <alignment horizontal="center" vertical="center" wrapText="1"/>
    </xf>
    <xf numFmtId="49" fontId="0" fillId="0" borderId="7" xfId="0" applyNumberFormat="1" applyFont="1" applyBorder="1" applyAlignment="1" applyProtection="1">
      <alignment horizontal="center" vertical="center" wrapText="1"/>
    </xf>
    <xf numFmtId="0" fontId="0" fillId="0" borderId="11" xfId="0" applyFill="1" applyBorder="1" applyAlignment="1" applyProtection="1">
      <alignment horizontal="left" vertical="center" wrapText="1"/>
    </xf>
    <xf numFmtId="0" fontId="0" fillId="0" borderId="12" xfId="0" applyFill="1" applyBorder="1" applyAlignment="1" applyProtection="1">
      <alignment horizontal="left" vertical="center" wrapText="1"/>
    </xf>
    <xf numFmtId="0" fontId="0" fillId="0" borderId="2" xfId="0" applyBorder="1" applyAlignment="1" applyProtection="1">
      <alignment horizontal="left" vertical="center" wrapText="1" indent="1"/>
    </xf>
    <xf numFmtId="0" fontId="0" fillId="0" borderId="3" xfId="0" applyBorder="1" applyAlignment="1" applyProtection="1">
      <alignment horizontal="left" vertical="center" wrapText="1" indent="1"/>
    </xf>
    <xf numFmtId="0" fontId="9" fillId="0" borderId="6" xfId="0" applyFont="1" applyFill="1" applyBorder="1" applyAlignment="1" applyProtection="1">
      <alignment horizontal="left" vertical="center" wrapText="1"/>
    </xf>
    <xf numFmtId="0" fontId="9" fillId="0" borderId="0" xfId="0" applyFont="1" applyAlignment="1" applyProtection="1">
      <alignment horizontal="left" vertical="top"/>
    </xf>
    <xf numFmtId="0" fontId="29" fillId="0" borderId="15" xfId="0" applyFont="1" applyBorder="1" applyAlignment="1" applyProtection="1">
      <alignment horizontal="center" vertical="center" wrapText="1"/>
    </xf>
    <xf numFmtId="0" fontId="29" fillId="0" borderId="11" xfId="0" applyFont="1" applyBorder="1" applyAlignment="1" applyProtection="1">
      <alignment horizontal="center" vertical="center" wrapText="1"/>
    </xf>
    <xf numFmtId="0" fontId="29" fillId="0" borderId="12" xfId="0" applyFont="1" applyBorder="1" applyAlignment="1" applyProtection="1">
      <alignment horizontal="center" vertical="center" wrapText="1"/>
    </xf>
    <xf numFmtId="0" fontId="30" fillId="0" borderId="0" xfId="0" applyFont="1" applyBorder="1" applyAlignment="1" applyProtection="1">
      <alignment horizontal="left" vertical="top" wrapText="1"/>
    </xf>
    <xf numFmtId="0" fontId="0" fillId="0" borderId="15" xfId="0" applyFont="1" applyBorder="1" applyAlignment="1" applyProtection="1">
      <alignment vertical="top" wrapText="1"/>
    </xf>
    <xf numFmtId="0" fontId="0" fillId="0" borderId="11" xfId="0" applyFont="1" applyBorder="1" applyAlignment="1" applyProtection="1">
      <alignment vertical="top" wrapText="1"/>
    </xf>
    <xf numFmtId="0" fontId="0" fillId="0" borderId="12" xfId="0" applyFont="1" applyBorder="1" applyAlignment="1" applyProtection="1">
      <alignment vertical="top" wrapText="1"/>
    </xf>
    <xf numFmtId="0" fontId="0" fillId="0" borderId="0" xfId="0" applyAlignment="1" applyProtection="1">
      <alignment horizontal="left" wrapText="1"/>
    </xf>
    <xf numFmtId="0" fontId="0" fillId="0" borderId="0" xfId="0" applyAlignment="1" applyProtection="1">
      <alignment horizontal="left"/>
    </xf>
    <xf numFmtId="0" fontId="9" fillId="0" borderId="0" xfId="0" applyFont="1" applyAlignment="1" applyProtection="1">
      <alignment horizontal="left" vertical="center" wrapText="1"/>
    </xf>
    <xf numFmtId="0" fontId="29" fillId="2" borderId="6" xfId="0" applyFont="1" applyFill="1" applyBorder="1" applyAlignment="1" applyProtection="1">
      <alignment horizontal="left" vertical="top" wrapText="1"/>
    </xf>
    <xf numFmtId="0" fontId="29" fillId="2" borderId="7" xfId="0" applyFont="1" applyFill="1" applyBorder="1" applyAlignment="1" applyProtection="1">
      <alignment horizontal="left" vertical="top" wrapText="1"/>
    </xf>
    <xf numFmtId="0" fontId="42" fillId="0" borderId="3" xfId="0" applyFont="1" applyBorder="1" applyAlignment="1" applyProtection="1">
      <alignment horizontal="center" vertical="center"/>
    </xf>
    <xf numFmtId="0" fontId="40" fillId="2" borderId="3" xfId="1" applyFont="1" applyFill="1" applyBorder="1" applyAlignment="1" applyProtection="1">
      <alignment horizontal="left" vertical="top" wrapText="1"/>
    </xf>
    <xf numFmtId="0" fontId="40" fillId="2" borderId="4" xfId="1" applyFont="1" applyFill="1" applyBorder="1" applyAlignment="1" applyProtection="1">
      <alignment horizontal="left" vertical="top" wrapText="1"/>
    </xf>
    <xf numFmtId="0" fontId="55" fillId="2" borderId="3" xfId="0" applyFont="1" applyFill="1" applyBorder="1" applyAlignment="1" applyProtection="1">
      <alignment horizontal="center" vertical="center"/>
    </xf>
    <xf numFmtId="0" fontId="55" fillId="2" borderId="6" xfId="0" applyFont="1" applyFill="1" applyBorder="1" applyAlignment="1" applyProtection="1">
      <alignment horizontal="center" vertical="center"/>
    </xf>
    <xf numFmtId="0" fontId="20" fillId="0" borderId="0" xfId="0" applyFont="1" applyAlignment="1" applyProtection="1">
      <alignment horizontal="left" vertical="top"/>
    </xf>
    <xf numFmtId="164" fontId="0" fillId="2" borderId="1" xfId="4" applyFont="1" applyFill="1" applyBorder="1" applyAlignment="1" applyProtection="1">
      <alignment horizontal="center" vertical="center"/>
      <protection locked="0"/>
    </xf>
    <xf numFmtId="164" fontId="0" fillId="2" borderId="1" xfId="4" applyFont="1" applyFill="1" applyBorder="1" applyAlignment="1" applyProtection="1">
      <alignment horizontal="center" vertical="center"/>
    </xf>
    <xf numFmtId="0" fontId="18" fillId="0" borderId="0" xfId="0" applyFont="1" applyBorder="1" applyAlignment="1" applyProtection="1">
      <alignment horizontal="left" vertical="top"/>
    </xf>
    <xf numFmtId="0" fontId="18" fillId="0" borderId="0" xfId="0" applyFont="1" applyAlignment="1" applyProtection="1">
      <alignment horizontal="left"/>
    </xf>
    <xf numFmtId="0" fontId="38" fillId="0" borderId="15" xfId="0" applyFont="1" applyBorder="1" applyAlignment="1" applyProtection="1">
      <alignment horizontal="left" vertical="center" wrapText="1" indent="1"/>
    </xf>
    <xf numFmtId="0" fontId="0" fillId="0" borderId="1" xfId="0"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11" xfId="0" applyFont="1" applyBorder="1" applyAlignment="1" applyProtection="1">
      <alignment horizontal="left" vertical="center" wrapText="1"/>
    </xf>
    <xf numFmtId="0" fontId="38" fillId="0" borderId="12" xfId="0" applyFont="1" applyBorder="1" applyAlignment="1" applyProtection="1">
      <alignment horizontal="left" vertical="center" wrapText="1"/>
    </xf>
    <xf numFmtId="0" fontId="38" fillId="0" borderId="14" xfId="0" applyFont="1" applyBorder="1" applyAlignment="1" applyProtection="1">
      <alignment horizontal="left" vertical="top" wrapText="1"/>
    </xf>
    <xf numFmtId="0" fontId="38" fillId="0" borderId="3" xfId="0" applyFont="1" applyBorder="1" applyAlignment="1" applyProtection="1">
      <alignment horizontal="left" vertical="top" wrapText="1"/>
    </xf>
    <xf numFmtId="0" fontId="38" fillId="0" borderId="15" xfId="0" applyFont="1" applyBorder="1" applyAlignment="1" applyProtection="1">
      <alignment horizontal="left" vertical="top" wrapText="1"/>
    </xf>
    <xf numFmtId="0" fontId="38" fillId="0" borderId="11" xfId="0" applyFont="1" applyBorder="1" applyAlignment="1" applyProtection="1">
      <alignment horizontal="left" vertical="top" wrapText="1"/>
    </xf>
    <xf numFmtId="0" fontId="38" fillId="0" borderId="5" xfId="0" applyFont="1" applyBorder="1" applyAlignment="1" applyProtection="1">
      <alignment horizontal="left" vertical="top" wrapText="1"/>
    </xf>
    <xf numFmtId="0" fontId="38" fillId="0" borderId="6" xfId="0" applyFont="1" applyBorder="1" applyAlignment="1" applyProtection="1">
      <alignment horizontal="left" vertical="top" wrapText="1"/>
    </xf>
    <xf numFmtId="0" fontId="38" fillId="0" borderId="1" xfId="0" applyFont="1" applyBorder="1" applyAlignment="1" applyProtection="1">
      <alignment horizontal="center" vertical="top" wrapText="1"/>
    </xf>
    <xf numFmtId="49" fontId="38" fillId="0" borderId="14" xfId="0" applyNumberFormat="1" applyFont="1" applyBorder="1" applyAlignment="1" applyProtection="1">
      <alignment horizontal="center" vertical="center"/>
    </xf>
    <xf numFmtId="49" fontId="38" fillId="0" borderId="3" xfId="0" applyNumberFormat="1" applyFont="1" applyBorder="1" applyAlignment="1" applyProtection="1">
      <alignment horizontal="center" vertical="center"/>
    </xf>
    <xf numFmtId="49" fontId="38" fillId="0" borderId="4" xfId="0" applyNumberFormat="1" applyFont="1" applyBorder="1" applyAlignment="1" applyProtection="1">
      <alignment horizontal="center" vertical="center"/>
    </xf>
    <xf numFmtId="0" fontId="29" fillId="0" borderId="0" xfId="0" applyFont="1" applyAlignment="1" applyProtection="1">
      <alignment horizontal="left"/>
    </xf>
    <xf numFmtId="0" fontId="38" fillId="0" borderId="0" xfId="0" applyFont="1" applyAlignment="1" applyProtection="1">
      <alignment horizontal="left"/>
    </xf>
    <xf numFmtId="0" fontId="45" fillId="0" borderId="0" xfId="0" applyFont="1" applyAlignment="1" applyProtection="1">
      <alignment horizontal="left"/>
    </xf>
    <xf numFmtId="0" fontId="0" fillId="2" borderId="15" xfId="0" applyFont="1" applyFill="1" applyBorder="1" applyAlignment="1" applyProtection="1">
      <alignment horizontal="left" vertical="top" wrapText="1"/>
      <protection locked="0"/>
    </xf>
    <xf numFmtId="0" fontId="0" fillId="2" borderId="11" xfId="0" applyFont="1" applyFill="1" applyBorder="1" applyAlignment="1" applyProtection="1">
      <alignment horizontal="left" vertical="top" wrapText="1"/>
      <protection locked="0"/>
    </xf>
    <xf numFmtId="0" fontId="0" fillId="2" borderId="12" xfId="0" applyFont="1" applyFill="1" applyBorder="1" applyAlignment="1" applyProtection="1">
      <alignment horizontal="left" vertical="top" wrapText="1"/>
      <protection locked="0"/>
    </xf>
    <xf numFmtId="49" fontId="0" fillId="0" borderId="5" xfId="0" applyNumberFormat="1" applyBorder="1" applyAlignment="1" applyProtection="1">
      <alignment horizontal="left" wrapText="1"/>
    </xf>
    <xf numFmtId="49" fontId="0" fillId="0" borderId="6" xfId="0" applyNumberFormat="1" applyBorder="1" applyAlignment="1" applyProtection="1">
      <alignment horizontal="left" wrapText="1"/>
    </xf>
    <xf numFmtId="0" fontId="29" fillId="2" borderId="3" xfId="0" applyFont="1" applyFill="1" applyBorder="1" applyAlignment="1" applyProtection="1">
      <alignment horizontal="left" vertical="top" wrapText="1"/>
    </xf>
    <xf numFmtId="0" fontId="29" fillId="2" borderId="4" xfId="0" applyFont="1" applyFill="1" applyBorder="1" applyAlignment="1" applyProtection="1">
      <alignment horizontal="left" vertical="top" wrapText="1"/>
    </xf>
    <xf numFmtId="0" fontId="38" fillId="0" borderId="0" xfId="0" applyFont="1" applyBorder="1" applyAlignment="1" applyProtection="1">
      <alignment horizontal="left"/>
    </xf>
    <xf numFmtId="0" fontId="0" fillId="0" borderId="14" xfId="0" applyBorder="1" applyAlignment="1" applyProtection="1">
      <alignment horizontal="left" vertical="top" wrapText="1"/>
    </xf>
    <xf numFmtId="0" fontId="0" fillId="0" borderId="3" xfId="0" applyBorder="1" applyAlignment="1" applyProtection="1">
      <alignment horizontal="left" vertical="top" wrapText="1"/>
    </xf>
    <xf numFmtId="0" fontId="0" fillId="0" borderId="3" xfId="0" applyBorder="1" applyAlignment="1" applyProtection="1">
      <alignment horizontal="center"/>
    </xf>
    <xf numFmtId="0" fontId="0" fillId="0" borderId="4" xfId="0" applyBorder="1" applyAlignment="1" applyProtection="1">
      <alignment horizontal="center"/>
    </xf>
    <xf numFmtId="49" fontId="0" fillId="0" borderId="8" xfId="0" applyNumberFormat="1" applyBorder="1" applyAlignment="1" applyProtection="1">
      <alignment horizontal="left" wrapText="1"/>
    </xf>
    <xf numFmtId="49" fontId="0" fillId="0" borderId="0" xfId="0" applyNumberFormat="1" applyBorder="1" applyAlignment="1" applyProtection="1">
      <alignment horizontal="left" wrapText="1"/>
    </xf>
    <xf numFmtId="0" fontId="29" fillId="0" borderId="0" xfId="0" applyFont="1" applyBorder="1" applyAlignment="1" applyProtection="1">
      <alignment horizontal="left" wrapText="1"/>
    </xf>
    <xf numFmtId="0" fontId="0" fillId="0" borderId="9" xfId="0" applyBorder="1" applyAlignment="1" applyProtection="1">
      <alignment horizontal="center" vertical="top" wrapText="1"/>
    </xf>
    <xf numFmtId="0" fontId="0" fillId="0" borderId="7" xfId="0" applyBorder="1" applyAlignment="1" applyProtection="1">
      <alignment horizontal="center" vertical="top" wrapText="1"/>
    </xf>
    <xf numFmtId="0" fontId="15" fillId="2" borderId="14" xfId="0" applyFont="1" applyFill="1" applyBorder="1" applyAlignment="1" applyProtection="1">
      <alignment horizontal="center" vertical="center" wrapText="1"/>
    </xf>
    <xf numFmtId="0" fontId="15" fillId="2" borderId="3" xfId="0" applyFont="1" applyFill="1" applyBorder="1" applyAlignment="1" applyProtection="1">
      <alignment horizontal="center" vertical="center" wrapText="1"/>
    </xf>
    <xf numFmtId="0" fontId="15" fillId="2" borderId="8" xfId="0" applyFont="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5" fillId="2" borderId="5" xfId="0" applyFont="1" applyFill="1" applyBorder="1" applyAlignment="1" applyProtection="1">
      <alignment horizontal="center" vertical="center" wrapText="1"/>
    </xf>
    <xf numFmtId="0" fontId="15" fillId="2" borderId="6" xfId="0" applyFont="1" applyFill="1" applyBorder="1" applyAlignment="1" applyProtection="1">
      <alignment horizontal="center" vertical="center" wrapText="1"/>
    </xf>
    <xf numFmtId="0" fontId="12" fillId="2" borderId="3" xfId="0" applyFont="1" applyFill="1" applyBorder="1" applyAlignment="1" applyProtection="1">
      <alignment horizontal="left" vertical="top" wrapText="1"/>
    </xf>
    <xf numFmtId="49" fontId="0" fillId="0" borderId="0" xfId="0" applyNumberFormat="1" applyBorder="1" applyAlignment="1" applyProtection="1">
      <alignment horizontal="center" vertical="center" wrapText="1"/>
    </xf>
    <xf numFmtId="49" fontId="0" fillId="0" borderId="9" xfId="0" applyNumberFormat="1" applyBorder="1" applyAlignment="1" applyProtection="1">
      <alignment horizontal="center" vertical="center" wrapText="1"/>
    </xf>
    <xf numFmtId="49" fontId="0" fillId="0" borderId="8" xfId="0" applyNumberFormat="1" applyBorder="1" applyAlignment="1" applyProtection="1">
      <alignment horizontal="left" vertical="center"/>
    </xf>
    <xf numFmtId="49" fontId="0" fillId="0" borderId="0" xfId="0" applyNumberFormat="1" applyBorder="1" applyAlignment="1" applyProtection="1">
      <alignment horizontal="left" vertical="center"/>
    </xf>
    <xf numFmtId="49" fontId="0" fillId="0" borderId="0" xfId="0" applyNumberFormat="1" applyBorder="1" applyAlignment="1" applyProtection="1">
      <alignment horizontal="center" wrapText="1"/>
    </xf>
    <xf numFmtId="49" fontId="0" fillId="0" borderId="9" xfId="0" applyNumberFormat="1" applyBorder="1" applyAlignment="1" applyProtection="1">
      <alignment horizontal="center" wrapText="1"/>
    </xf>
    <xf numFmtId="0" fontId="16" fillId="2" borderId="11" xfId="1" applyFill="1" applyBorder="1" applyAlignment="1" applyProtection="1">
      <alignment horizontal="left" vertical="center" wrapText="1"/>
      <protection locked="0"/>
    </xf>
    <xf numFmtId="0" fontId="16" fillId="2" borderId="12" xfId="1" applyFill="1" applyBorder="1" applyAlignment="1" applyProtection="1">
      <alignment horizontal="left" vertical="center" wrapText="1"/>
      <protection locked="0"/>
    </xf>
    <xf numFmtId="0" fontId="24" fillId="0" borderId="0" xfId="0" applyFont="1" applyFill="1" applyBorder="1" applyAlignment="1" applyProtection="1">
      <alignment horizontal="left" wrapText="1"/>
    </xf>
    <xf numFmtId="0" fontId="24" fillId="0" borderId="0" xfId="0" applyFont="1" applyFill="1" applyBorder="1" applyAlignment="1" applyProtection="1">
      <alignment horizontal="left" vertical="center" wrapText="1"/>
    </xf>
    <xf numFmtId="0" fontId="22" fillId="0" borderId="0" xfId="0" applyFont="1" applyFill="1" applyBorder="1" applyAlignment="1" applyProtection="1">
      <alignment horizontal="left" vertical="center" wrapText="1"/>
    </xf>
    <xf numFmtId="0" fontId="29" fillId="0" borderId="0" xfId="0" applyFont="1" applyBorder="1" applyAlignment="1" applyProtection="1">
      <alignment horizontal="left" vertical="top" wrapText="1"/>
    </xf>
    <xf numFmtId="0" fontId="0" fillId="0" borderId="0" xfId="0" applyFill="1" applyBorder="1" applyAlignment="1" applyProtection="1">
      <alignment horizontal="left" vertical="top" wrapText="1"/>
      <protection locked="0"/>
    </xf>
    <xf numFmtId="0" fontId="9" fillId="0" borderId="0" xfId="0" applyFont="1" applyFill="1" applyBorder="1" applyAlignment="1" applyProtection="1">
      <alignment horizontal="left" vertical="top" wrapText="1"/>
    </xf>
    <xf numFmtId="0" fontId="0" fillId="0" borderId="0" xfId="0" applyFill="1" applyBorder="1" applyAlignment="1" applyProtection="1">
      <alignment horizontal="left" vertical="center" wrapText="1"/>
    </xf>
    <xf numFmtId="0" fontId="29" fillId="0" borderId="1" xfId="0" applyFont="1" applyBorder="1" applyAlignment="1" applyProtection="1">
      <alignment horizontal="left" vertical="top" wrapText="1"/>
    </xf>
    <xf numFmtId="0" fontId="0" fillId="0" borderId="5" xfId="0" applyFont="1" applyBorder="1" applyAlignment="1" applyProtection="1">
      <alignment horizontal="left" vertical="top" wrapText="1"/>
    </xf>
    <xf numFmtId="0" fontId="0" fillId="0" borderId="6" xfId="0" applyFont="1" applyBorder="1" applyAlignment="1" applyProtection="1">
      <alignment horizontal="left" vertical="top" wrapText="1"/>
    </xf>
    <xf numFmtId="0" fontId="0" fillId="0" borderId="7" xfId="0" applyFont="1" applyBorder="1" applyAlignment="1" applyProtection="1">
      <alignment horizontal="left" vertical="top" wrapText="1"/>
    </xf>
    <xf numFmtId="0" fontId="9" fillId="0" borderId="0" xfId="0" applyFont="1" applyAlignment="1" applyProtection="1">
      <alignment horizontal="left" vertical="top" wrapText="1"/>
    </xf>
    <xf numFmtId="0" fontId="9" fillId="0" borderId="6" xfId="0" applyFont="1" applyFill="1" applyBorder="1" applyAlignment="1" applyProtection="1">
      <alignment horizontal="left" vertical="top" wrapText="1"/>
    </xf>
    <xf numFmtId="0" fontId="38" fillId="0" borderId="0" xfId="0" applyFont="1" applyBorder="1" applyAlignment="1" applyProtection="1">
      <alignment horizontal="left" wrapText="1"/>
    </xf>
    <xf numFmtId="0" fontId="0" fillId="0" borderId="1" xfId="0" applyFont="1" applyBorder="1" applyAlignment="1" applyProtection="1">
      <alignment horizontal="left" vertical="top" wrapText="1"/>
    </xf>
    <xf numFmtId="0" fontId="68" fillId="2" borderId="15" xfId="0" applyFont="1" applyFill="1" applyBorder="1" applyAlignment="1" applyProtection="1">
      <alignment horizontal="center" vertical="center"/>
    </xf>
    <xf numFmtId="0" fontId="68" fillId="2" borderId="11" xfId="0" applyFont="1" applyFill="1" applyBorder="1" applyAlignment="1" applyProtection="1">
      <alignment horizontal="center" vertical="center"/>
    </xf>
    <xf numFmtId="0" fontId="9" fillId="2" borderId="11" xfId="0" applyFont="1" applyFill="1" applyBorder="1" applyAlignment="1" applyProtection="1">
      <alignment horizontal="left" vertical="center" wrapText="1"/>
    </xf>
    <xf numFmtId="0" fontId="9" fillId="2" borderId="12" xfId="0" applyFont="1" applyFill="1" applyBorder="1" applyAlignment="1" applyProtection="1">
      <alignment horizontal="left" vertical="center" wrapText="1"/>
    </xf>
    <xf numFmtId="0" fontId="18" fillId="0" borderId="0" xfId="0" applyFont="1" applyBorder="1" applyAlignment="1" applyProtection="1">
      <alignment horizontal="left" vertical="top" wrapText="1"/>
    </xf>
    <xf numFmtId="0" fontId="0" fillId="0" borderId="0" xfId="0" applyFont="1" applyBorder="1" applyAlignment="1" applyProtection="1">
      <alignment horizontal="left" vertical="top" wrapText="1"/>
    </xf>
    <xf numFmtId="0" fontId="12" fillId="0" borderId="0" xfId="0" applyFont="1" applyAlignment="1" applyProtection="1">
      <alignment horizontal="left" vertical="top" wrapText="1"/>
    </xf>
    <xf numFmtId="0" fontId="0" fillId="0" borderId="0" xfId="0" applyFont="1" applyAlignment="1" applyProtection="1">
      <alignment horizontal="left" vertical="top" wrapText="1"/>
    </xf>
    <xf numFmtId="0" fontId="9" fillId="0" borderId="15" xfId="0" applyFont="1" applyBorder="1" applyAlignment="1" applyProtection="1">
      <alignment horizontal="center" vertical="center" wrapText="1"/>
    </xf>
    <xf numFmtId="0" fontId="9" fillId="0" borderId="11" xfId="0" applyFont="1" applyBorder="1" applyAlignment="1" applyProtection="1">
      <alignment horizontal="center" vertical="center" wrapText="1"/>
    </xf>
    <xf numFmtId="0" fontId="9" fillId="0" borderId="12" xfId="0" applyFont="1" applyBorder="1" applyAlignment="1" applyProtection="1">
      <alignment horizontal="center" vertical="center" wrapText="1"/>
    </xf>
    <xf numFmtId="0" fontId="9" fillId="0" borderId="11" xfId="0" applyFont="1" applyFill="1" applyBorder="1" applyAlignment="1" applyProtection="1">
      <alignment horizontal="left" vertical="top" wrapText="1"/>
    </xf>
    <xf numFmtId="0" fontId="9" fillId="0" borderId="12" xfId="0" applyFont="1" applyFill="1" applyBorder="1" applyAlignment="1" applyProtection="1">
      <alignment horizontal="left" vertical="top" wrapText="1"/>
    </xf>
    <xf numFmtId="0" fontId="11" fillId="0" borderId="0" xfId="0" applyFont="1" applyAlignment="1" applyProtection="1">
      <alignment horizontal="left" vertical="top" wrapText="1"/>
    </xf>
    <xf numFmtId="0" fontId="0" fillId="2" borderId="1" xfId="0" applyFill="1" applyBorder="1" applyAlignment="1" applyProtection="1">
      <alignment horizontal="left" vertical="top" wrapText="1"/>
      <protection locked="0"/>
    </xf>
    <xf numFmtId="0" fontId="48" fillId="0" borderId="0" xfId="0" applyFont="1" applyAlignment="1" applyProtection="1">
      <alignment horizontal="left"/>
    </xf>
    <xf numFmtId="0" fontId="29" fillId="0" borderId="15" xfId="0" applyFont="1" applyBorder="1" applyAlignment="1" applyProtection="1">
      <alignment horizontal="left" vertical="center" wrapText="1"/>
    </xf>
    <xf numFmtId="0" fontId="29" fillId="0" borderId="11" xfId="0" applyFont="1" applyBorder="1" applyAlignment="1" applyProtection="1">
      <alignment horizontal="left" vertical="center" wrapText="1"/>
    </xf>
    <xf numFmtId="0" fontId="29" fillId="0" borderId="12" xfId="0" applyFont="1" applyBorder="1" applyAlignment="1" applyProtection="1">
      <alignment horizontal="left" vertical="center" wrapText="1"/>
    </xf>
    <xf numFmtId="0" fontId="9" fillId="0" borderId="0" xfId="0" applyFont="1" applyAlignment="1" applyProtection="1">
      <alignment horizontal="left" vertical="center"/>
    </xf>
    <xf numFmtId="0" fontId="53" fillId="2" borderId="15" xfId="0" applyFont="1" applyFill="1" applyBorder="1" applyAlignment="1" applyProtection="1">
      <alignment horizontal="center" vertical="center"/>
    </xf>
    <xf numFmtId="0" fontId="53" fillId="2" borderId="11" xfId="0" applyFont="1" applyFill="1" applyBorder="1" applyAlignment="1" applyProtection="1">
      <alignment horizontal="center" vertical="center"/>
    </xf>
    <xf numFmtId="9" fontId="29" fillId="2" borderId="11" xfId="0" applyNumberFormat="1" applyFont="1" applyFill="1" applyBorder="1" applyAlignment="1" applyProtection="1">
      <alignment horizontal="left" vertical="center" wrapText="1"/>
    </xf>
    <xf numFmtId="9" fontId="29" fillId="2" borderId="12" xfId="0" applyNumberFormat="1" applyFont="1" applyFill="1" applyBorder="1" applyAlignment="1" applyProtection="1">
      <alignment horizontal="left" vertical="center" wrapText="1"/>
    </xf>
    <xf numFmtId="0" fontId="0" fillId="0" borderId="0" xfId="0" applyAlignment="1" applyProtection="1">
      <alignment horizontal="left" vertical="center" wrapText="1"/>
    </xf>
    <xf numFmtId="0" fontId="0" fillId="0" borderId="0" xfId="0" applyAlignment="1" applyProtection="1">
      <alignment horizontal="left" vertical="center"/>
    </xf>
    <xf numFmtId="0" fontId="9" fillId="0" borderId="15" xfId="0" applyFont="1" applyBorder="1" applyAlignment="1" applyProtection="1">
      <alignment horizontal="center" vertical="top" wrapText="1"/>
    </xf>
    <xf numFmtId="0" fontId="9" fillId="0" borderId="11" xfId="0" applyFont="1" applyBorder="1" applyAlignment="1" applyProtection="1">
      <alignment horizontal="center" vertical="top" wrapText="1"/>
    </xf>
    <xf numFmtId="0" fontId="9" fillId="0" borderId="12" xfId="0" applyFont="1" applyBorder="1" applyAlignment="1" applyProtection="1">
      <alignment horizontal="center" vertical="top" wrapText="1"/>
    </xf>
    <xf numFmtId="0" fontId="9" fillId="0" borderId="15" xfId="0" applyFont="1" applyBorder="1" applyAlignment="1" applyProtection="1">
      <alignment horizontal="left" vertical="center" wrapText="1"/>
    </xf>
    <xf numFmtId="0" fontId="9" fillId="0" borderId="11" xfId="0" applyFont="1" applyBorder="1" applyAlignment="1" applyProtection="1">
      <alignment horizontal="left" vertical="center" wrapText="1"/>
    </xf>
    <xf numFmtId="0" fontId="9" fillId="0" borderId="12" xfId="0" applyFont="1" applyBorder="1" applyAlignment="1" applyProtection="1">
      <alignment horizontal="left" vertical="center" wrapText="1"/>
    </xf>
    <xf numFmtId="0" fontId="0" fillId="0" borderId="0" xfId="0" applyFill="1" applyBorder="1" applyAlignment="1" applyProtection="1">
      <alignment horizontal="center" vertical="top" wrapText="1"/>
      <protection locked="0"/>
    </xf>
    <xf numFmtId="0" fontId="69" fillId="2" borderId="15" xfId="0" applyFont="1" applyFill="1" applyBorder="1" applyAlignment="1" applyProtection="1">
      <alignment horizontal="center" vertical="center" wrapText="1"/>
    </xf>
    <xf numFmtId="0" fontId="69" fillId="2" borderId="11" xfId="0" applyFont="1" applyFill="1" applyBorder="1" applyAlignment="1" applyProtection="1">
      <alignment horizontal="center" vertical="center" wrapText="1"/>
    </xf>
    <xf numFmtId="0" fontId="16" fillId="2" borderId="11" xfId="1" applyFill="1" applyBorder="1" applyAlignment="1" applyProtection="1">
      <alignment horizontal="left" vertical="top" wrapText="1"/>
    </xf>
    <xf numFmtId="0" fontId="16" fillId="2" borderId="11" xfId="1" applyFill="1" applyBorder="1" applyAlignment="1" applyProtection="1">
      <alignment horizontal="left" vertical="top"/>
    </xf>
    <xf numFmtId="0" fontId="16" fillId="2" borderId="12" xfId="1" applyFill="1" applyBorder="1" applyAlignment="1" applyProtection="1">
      <alignment horizontal="left" vertical="top"/>
    </xf>
    <xf numFmtId="0" fontId="29" fillId="0" borderId="1" xfId="0" applyFont="1" applyBorder="1" applyAlignment="1" applyProtection="1">
      <alignment horizontal="center" vertical="top" wrapText="1"/>
    </xf>
    <xf numFmtId="0" fontId="29" fillId="0" borderId="11" xfId="0" applyFont="1" applyFill="1" applyBorder="1" applyAlignment="1" applyProtection="1">
      <alignment horizontal="left" vertical="top" wrapText="1"/>
    </xf>
    <xf numFmtId="0" fontId="29" fillId="0" borderId="12" xfId="0" applyFont="1" applyFill="1" applyBorder="1" applyAlignment="1" applyProtection="1">
      <alignment horizontal="left" vertical="top" wrapText="1"/>
    </xf>
    <xf numFmtId="0" fontId="29" fillId="0" borderId="15" xfId="0" applyFont="1" applyBorder="1" applyAlignment="1" applyProtection="1">
      <alignment horizontal="center" vertical="top" wrapText="1"/>
    </xf>
    <xf numFmtId="0" fontId="29" fillId="0" borderId="11" xfId="0" applyFont="1" applyBorder="1" applyAlignment="1" applyProtection="1">
      <alignment horizontal="center" vertical="top" wrapText="1"/>
    </xf>
    <xf numFmtId="0" fontId="29" fillId="0" borderId="12" xfId="0" applyFont="1" applyBorder="1" applyAlignment="1" applyProtection="1">
      <alignment horizontal="center" vertical="top" wrapText="1"/>
    </xf>
    <xf numFmtId="0" fontId="15" fillId="2" borderId="15" xfId="0" applyFont="1" applyFill="1" applyBorder="1" applyAlignment="1" applyProtection="1">
      <alignment horizontal="center" vertical="center"/>
    </xf>
    <xf numFmtId="0" fontId="15" fillId="2" borderId="11" xfId="0" applyFont="1" applyFill="1" applyBorder="1" applyAlignment="1" applyProtection="1">
      <alignment horizontal="center" vertical="center"/>
    </xf>
    <xf numFmtId="0" fontId="9" fillId="0" borderId="1" xfId="0" applyFont="1" applyBorder="1" applyAlignment="1" applyProtection="1">
      <alignment horizontal="left" vertical="top" wrapText="1"/>
    </xf>
    <xf numFmtId="0" fontId="16" fillId="0" borderId="5" xfId="1" applyBorder="1" applyAlignment="1" applyProtection="1">
      <alignment horizontal="left" vertical="top" wrapText="1"/>
    </xf>
    <xf numFmtId="0" fontId="16" fillId="0" borderId="6" xfId="1" applyBorder="1" applyAlignment="1" applyProtection="1">
      <alignment horizontal="left" vertical="top" wrapText="1"/>
    </xf>
    <xf numFmtId="0" fontId="16" fillId="0" borderId="7" xfId="1" applyBorder="1" applyAlignment="1" applyProtection="1">
      <alignment horizontal="left" vertical="top" wrapText="1"/>
    </xf>
    <xf numFmtId="0" fontId="0" fillId="0" borderId="15" xfId="0" applyFill="1" applyBorder="1" applyAlignment="1" applyProtection="1">
      <alignment horizontal="left" vertical="top" wrapText="1"/>
    </xf>
    <xf numFmtId="0" fontId="0" fillId="0" borderId="11" xfId="0" applyFill="1" applyBorder="1" applyAlignment="1" applyProtection="1">
      <alignment horizontal="left" vertical="top" wrapText="1"/>
    </xf>
    <xf numFmtId="0" fontId="0" fillId="0" borderId="12" xfId="0" applyFill="1" applyBorder="1" applyAlignment="1" applyProtection="1">
      <alignment horizontal="left" vertical="top" wrapText="1"/>
    </xf>
    <xf numFmtId="0" fontId="0" fillId="0" borderId="8" xfId="0" applyBorder="1" applyAlignment="1" applyProtection="1">
      <alignment horizontal="left" vertical="top" wrapText="1"/>
    </xf>
    <xf numFmtId="0" fontId="0" fillId="0" borderId="0" xfId="0" applyBorder="1" applyAlignment="1" applyProtection="1">
      <alignment horizontal="left" vertical="top" wrapText="1"/>
    </xf>
    <xf numFmtId="0" fontId="0" fillId="0" borderId="9" xfId="0" applyBorder="1" applyAlignment="1" applyProtection="1">
      <alignment horizontal="left" vertical="top" wrapText="1"/>
    </xf>
    <xf numFmtId="0" fontId="38" fillId="0" borderId="12" xfId="0" applyFont="1" applyBorder="1" applyAlignment="1" applyProtection="1">
      <alignment horizontal="left" vertical="top" wrapText="1"/>
    </xf>
    <xf numFmtId="0" fontId="16" fillId="0" borderId="5" xfId="1" applyFill="1" applyBorder="1" applyAlignment="1" applyProtection="1">
      <alignment horizontal="left" vertical="center" wrapText="1"/>
    </xf>
    <xf numFmtId="0" fontId="16" fillId="0" borderId="6" xfId="1" applyFill="1" applyBorder="1" applyAlignment="1" applyProtection="1">
      <alignment horizontal="left" vertical="center" wrapText="1"/>
    </xf>
    <xf numFmtId="0" fontId="16" fillId="0" borderId="7" xfId="1" applyFill="1" applyBorder="1" applyAlignment="1" applyProtection="1">
      <alignment horizontal="left" vertical="center" wrapText="1"/>
    </xf>
    <xf numFmtId="0" fontId="0" fillId="0" borderId="4" xfId="0" applyBorder="1" applyAlignment="1" applyProtection="1">
      <alignment horizontal="left" vertical="top" wrapText="1"/>
    </xf>
    <xf numFmtId="0" fontId="0" fillId="0" borderId="5" xfId="0" applyBorder="1" applyAlignment="1" applyProtection="1">
      <alignment horizontal="left" vertical="top" wrapText="1"/>
    </xf>
    <xf numFmtId="0" fontId="0" fillId="0" borderId="6" xfId="0" applyBorder="1" applyAlignment="1" applyProtection="1">
      <alignment horizontal="left" vertical="top" wrapText="1"/>
    </xf>
    <xf numFmtId="0" fontId="0" fillId="0" borderId="7" xfId="0" applyBorder="1" applyAlignment="1" applyProtection="1">
      <alignment horizontal="left" vertical="top" wrapText="1"/>
    </xf>
    <xf numFmtId="0" fontId="38" fillId="0" borderId="7" xfId="0" applyFont="1" applyBorder="1" applyAlignment="1" applyProtection="1">
      <alignment horizontal="left" vertical="top" wrapText="1"/>
    </xf>
    <xf numFmtId="0" fontId="0" fillId="0" borderId="8"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15" xfId="0" applyBorder="1" applyAlignment="1" applyProtection="1">
      <alignment horizontal="left" vertical="top" wrapText="1"/>
    </xf>
    <xf numFmtId="0" fontId="0" fillId="0" borderId="11" xfId="0" applyBorder="1" applyAlignment="1" applyProtection="1">
      <alignment horizontal="left" vertical="top" wrapText="1"/>
    </xf>
    <xf numFmtId="0" fontId="0" fillId="0" borderId="12" xfId="0" applyBorder="1" applyAlignment="1" applyProtection="1">
      <alignment horizontal="left" vertical="top" wrapText="1"/>
    </xf>
    <xf numFmtId="0" fontId="16" fillId="7" borderId="11" xfId="1" applyFill="1" applyBorder="1" applyAlignment="1">
      <alignment horizontal="center"/>
    </xf>
    <xf numFmtId="0" fontId="16" fillId="7" borderId="6" xfId="1" applyFill="1" applyBorder="1" applyAlignment="1">
      <alignment horizontal="center"/>
    </xf>
    <xf numFmtId="0" fontId="0" fillId="0" borderId="8" xfId="0" applyNumberFormat="1" applyFont="1" applyBorder="1" applyAlignment="1" applyProtection="1">
      <alignment horizontal="left" vertical="top" wrapText="1"/>
    </xf>
    <xf numFmtId="0" fontId="0" fillId="0" borderId="0" xfId="0" applyNumberFormat="1" applyFont="1" applyBorder="1" applyAlignment="1" applyProtection="1">
      <alignment horizontal="left" vertical="top" wrapText="1"/>
    </xf>
    <xf numFmtId="0" fontId="0" fillId="0" borderId="9" xfId="0" applyNumberFormat="1" applyFont="1" applyBorder="1" applyAlignment="1" applyProtection="1">
      <alignment horizontal="left" vertical="top" wrapText="1"/>
    </xf>
    <xf numFmtId="49" fontId="0" fillId="0" borderId="5" xfId="0" applyNumberFormat="1" applyBorder="1" applyAlignment="1" applyProtection="1">
      <alignment horizontal="left" vertical="top" wrapText="1"/>
    </xf>
    <xf numFmtId="49" fontId="0" fillId="0" borderId="6" xfId="0" applyNumberFormat="1" applyBorder="1" applyAlignment="1" applyProtection="1">
      <alignment horizontal="left" vertical="top" wrapText="1"/>
    </xf>
    <xf numFmtId="49" fontId="0" fillId="0" borderId="7" xfId="0" applyNumberFormat="1" applyBorder="1" applyAlignment="1" applyProtection="1">
      <alignment horizontal="left" vertical="top" wrapText="1"/>
    </xf>
    <xf numFmtId="0" fontId="16" fillId="7" borderId="3" xfId="1" applyFill="1" applyBorder="1" applyAlignment="1">
      <alignment horizontal="center"/>
    </xf>
    <xf numFmtId="0" fontId="20" fillId="0" borderId="0" xfId="0" applyFont="1" applyAlignment="1" applyProtection="1">
      <alignment horizontal="left" vertical="top" wrapText="1"/>
    </xf>
    <xf numFmtId="0" fontId="0" fillId="0" borderId="8" xfId="0" applyFont="1" applyBorder="1" applyAlignment="1" applyProtection="1">
      <alignment horizontal="left" vertical="top" wrapText="1"/>
    </xf>
    <xf numFmtId="0" fontId="0" fillId="0" borderId="9" xfId="0" applyFont="1" applyBorder="1" applyAlignment="1" applyProtection="1">
      <alignment horizontal="left" vertical="top" wrapText="1"/>
    </xf>
    <xf numFmtId="0" fontId="16" fillId="2" borderId="3" xfId="1" applyFill="1" applyBorder="1" applyAlignment="1" applyProtection="1">
      <alignment horizontal="center" vertical="center"/>
    </xf>
    <xf numFmtId="0" fontId="0" fillId="0" borderId="0" xfId="0" quotePrefix="1" applyBorder="1" applyAlignment="1" applyProtection="1">
      <alignment horizontal="left" vertical="top" wrapText="1"/>
    </xf>
    <xf numFmtId="0" fontId="0" fillId="0" borderId="14" xfId="0" applyFont="1" applyBorder="1" applyAlignment="1" applyProtection="1">
      <alignment horizontal="left" vertical="top" wrapText="1"/>
    </xf>
    <xf numFmtId="0" fontId="0" fillId="0" borderId="3" xfId="0" applyFont="1" applyBorder="1" applyAlignment="1" applyProtection="1">
      <alignment horizontal="left" vertical="top" wrapText="1"/>
    </xf>
    <xf numFmtId="0" fontId="0" fillId="0" borderId="4" xfId="0" applyFont="1" applyBorder="1" applyAlignment="1" applyProtection="1">
      <alignment horizontal="left" vertical="top" wrapText="1"/>
    </xf>
    <xf numFmtId="0" fontId="16" fillId="0" borderId="8" xfId="1" applyBorder="1" applyAlignment="1" applyProtection="1">
      <alignment horizontal="left" vertical="top" wrapText="1"/>
    </xf>
    <xf numFmtId="0" fontId="16" fillId="0" borderId="0" xfId="1" applyBorder="1" applyAlignment="1" applyProtection="1">
      <alignment horizontal="left" vertical="top" wrapText="1"/>
    </xf>
    <xf numFmtId="0" fontId="16" fillId="0" borderId="9" xfId="1" applyBorder="1" applyAlignment="1" applyProtection="1">
      <alignment horizontal="left" vertical="top" wrapText="1"/>
    </xf>
    <xf numFmtId="0" fontId="38" fillId="0" borderId="4" xfId="0" applyFont="1" applyBorder="1" applyAlignment="1" applyProtection="1">
      <alignment horizontal="left" vertical="top" wrapText="1"/>
    </xf>
    <xf numFmtId="0" fontId="27" fillId="0" borderId="15" xfId="2" applyFont="1" applyBorder="1" applyAlignment="1" applyProtection="1">
      <alignment horizontal="left" vertical="top" wrapText="1"/>
    </xf>
    <xf numFmtId="0" fontId="27" fillId="2" borderId="15" xfId="2" applyFont="1" applyFill="1" applyBorder="1" applyAlignment="1" applyProtection="1">
      <alignment horizontal="left" vertical="top" wrapText="1"/>
      <protection hidden="1"/>
    </xf>
    <xf numFmtId="0" fontId="27" fillId="2" borderId="11" xfId="2" applyFont="1" applyFill="1" applyBorder="1" applyAlignment="1" applyProtection="1">
      <alignment horizontal="left" vertical="top" wrapText="1"/>
      <protection hidden="1"/>
    </xf>
    <xf numFmtId="0" fontId="27" fillId="2" borderId="12" xfId="2" applyFont="1" applyFill="1" applyBorder="1" applyAlignment="1" applyProtection="1">
      <alignment horizontal="left" vertical="top" wrapText="1"/>
      <protection hidden="1"/>
    </xf>
    <xf numFmtId="0" fontId="29" fillId="0" borderId="0" xfId="2" applyFont="1" applyAlignment="1" applyProtection="1">
      <alignment horizontal="center" vertical="top"/>
    </xf>
    <xf numFmtId="0" fontId="30" fillId="0" borderId="0" xfId="2" applyFont="1" applyAlignment="1" applyProtection="1">
      <alignment horizontal="center" wrapText="1"/>
    </xf>
    <xf numFmtId="0" fontId="15" fillId="2" borderId="14" xfId="2" applyFont="1" applyFill="1" applyBorder="1" applyAlignment="1" applyProtection="1">
      <alignment horizontal="center" vertical="center"/>
    </xf>
    <xf numFmtId="0" fontId="15" fillId="2" borderId="8" xfId="2" applyFont="1" applyFill="1" applyBorder="1" applyAlignment="1" applyProtection="1">
      <alignment horizontal="center" vertical="center"/>
    </xf>
    <xf numFmtId="0" fontId="15" fillId="2" borderId="5" xfId="2" applyFont="1" applyFill="1" applyBorder="1" applyAlignment="1" applyProtection="1">
      <alignment horizontal="center" vertical="center"/>
    </xf>
    <xf numFmtId="0" fontId="28" fillId="2" borderId="3" xfId="2" applyFont="1" applyFill="1" applyBorder="1" applyAlignment="1" applyProtection="1">
      <alignment horizontal="left" vertical="top" wrapText="1"/>
    </xf>
    <xf numFmtId="0" fontId="28" fillId="2" borderId="4" xfId="2" applyFont="1" applyFill="1" applyBorder="1" applyAlignment="1" applyProtection="1">
      <alignment horizontal="left" vertical="top" wrapText="1"/>
    </xf>
    <xf numFmtId="0" fontId="28" fillId="2" borderId="6" xfId="2" applyFont="1" applyFill="1" applyBorder="1" applyAlignment="1" applyProtection="1">
      <alignment horizontal="left" vertical="top" wrapText="1"/>
    </xf>
    <xf numFmtId="0" fontId="28" fillId="2" borderId="7" xfId="2" applyFont="1" applyFill="1" applyBorder="1" applyAlignment="1" applyProtection="1">
      <alignment horizontal="left" vertical="top" wrapText="1"/>
    </xf>
    <xf numFmtId="0" fontId="28" fillId="0" borderId="15" xfId="2" applyFont="1" applyBorder="1" applyAlignment="1" applyProtection="1">
      <alignment horizontal="left" vertical="top" wrapText="1"/>
    </xf>
    <xf numFmtId="0" fontId="28" fillId="0" borderId="11" xfId="2" applyFont="1" applyBorder="1" applyAlignment="1" applyProtection="1">
      <alignment horizontal="left" vertical="top" wrapText="1"/>
    </xf>
    <xf numFmtId="0" fontId="28" fillId="0" borderId="12" xfId="2" applyFont="1" applyBorder="1" applyAlignment="1" applyProtection="1">
      <alignment horizontal="left" vertical="top" wrapText="1"/>
    </xf>
    <xf numFmtId="0" fontId="27" fillId="0" borderId="12" xfId="2" applyFont="1" applyBorder="1" applyAlignment="1" applyProtection="1">
      <alignment horizontal="left" vertical="top" wrapText="1"/>
    </xf>
    <xf numFmtId="0" fontId="28" fillId="0" borderId="0" xfId="2" applyFont="1" applyBorder="1" applyAlignment="1" applyProtection="1">
      <alignment horizontal="center" vertical="center" textRotation="90"/>
    </xf>
    <xf numFmtId="0" fontId="3" fillId="0" borderId="15" xfId="0" applyFont="1" applyBorder="1" applyAlignment="1" applyProtection="1">
      <alignment horizontal="left" vertical="top" wrapText="1"/>
    </xf>
    <xf numFmtId="0" fontId="3" fillId="0" borderId="12" xfId="0" applyFont="1" applyBorder="1" applyAlignment="1" applyProtection="1">
      <alignment horizontal="left" vertical="top" wrapText="1"/>
    </xf>
    <xf numFmtId="2" fontId="27" fillId="3" borderId="13" xfId="2" applyNumberFormat="1" applyFont="1" applyFill="1" applyBorder="1" applyAlignment="1" applyProtection="1">
      <alignment horizontal="center" vertical="center"/>
      <protection hidden="1"/>
    </xf>
    <xf numFmtId="2" fontId="27" fillId="3" borderId="16" xfId="2" applyNumberFormat="1" applyFont="1" applyFill="1" applyBorder="1" applyAlignment="1" applyProtection="1">
      <alignment horizontal="center" vertical="center"/>
      <protection hidden="1"/>
    </xf>
    <xf numFmtId="0" fontId="28" fillId="5" borderId="11" xfId="2" applyFont="1" applyFill="1" applyBorder="1" applyAlignment="1" applyProtection="1">
      <alignment horizontal="left" vertical="top" wrapText="1"/>
      <protection hidden="1"/>
    </xf>
    <xf numFmtId="0" fontId="28" fillId="5" borderId="12" xfId="2" applyFont="1" applyFill="1" applyBorder="1" applyAlignment="1" applyProtection="1">
      <alignment horizontal="left" vertical="top" wrapText="1"/>
      <protection hidden="1"/>
    </xf>
    <xf numFmtId="0" fontId="28" fillId="0" borderId="13" xfId="2" applyFont="1" applyBorder="1" applyAlignment="1" applyProtection="1">
      <alignment horizontal="left" vertical="top" wrapText="1"/>
    </xf>
    <xf numFmtId="0" fontId="28" fillId="0" borderId="17" xfId="2" applyFont="1" applyBorder="1" applyAlignment="1" applyProtection="1">
      <alignment horizontal="left" vertical="top" wrapText="1"/>
    </xf>
    <xf numFmtId="2" fontId="27" fillId="3" borderId="13" xfId="2" applyNumberFormat="1" applyFont="1" applyFill="1" applyBorder="1" applyAlignment="1" applyProtection="1">
      <alignment horizontal="center" vertical="center" wrapText="1"/>
      <protection hidden="1"/>
    </xf>
    <xf numFmtId="2" fontId="27" fillId="3" borderId="17" xfId="2" applyNumberFormat="1" applyFont="1" applyFill="1" applyBorder="1" applyAlignment="1" applyProtection="1">
      <alignment horizontal="center" vertical="center" wrapText="1"/>
      <protection hidden="1"/>
    </xf>
    <xf numFmtId="2" fontId="27" fillId="3" borderId="16" xfId="2" applyNumberFormat="1" applyFont="1" applyFill="1" applyBorder="1" applyAlignment="1" applyProtection="1">
      <alignment horizontal="center" vertical="center" wrapText="1"/>
      <protection hidden="1"/>
    </xf>
    <xf numFmtId="2" fontId="27" fillId="3" borderId="17" xfId="2" applyNumberFormat="1" applyFont="1" applyFill="1" applyBorder="1" applyAlignment="1" applyProtection="1">
      <alignment horizontal="center" vertical="center"/>
      <protection hidden="1"/>
    </xf>
    <xf numFmtId="0" fontId="27" fillId="0" borderId="15" xfId="2" applyFont="1" applyBorder="1" applyAlignment="1" applyProtection="1">
      <alignment horizontal="left" vertical="top"/>
    </xf>
    <xf numFmtId="0" fontId="0" fillId="0" borderId="12" xfId="0" applyBorder="1" applyAlignment="1" applyProtection="1">
      <alignment horizontal="left" vertical="top"/>
    </xf>
    <xf numFmtId="0" fontId="6" fillId="0" borderId="15" xfId="0" applyFont="1" applyBorder="1" applyAlignment="1" applyProtection="1">
      <alignment horizontal="left" vertical="top"/>
    </xf>
    <xf numFmtId="0" fontId="33" fillId="5" borderId="3" xfId="2" applyFont="1" applyFill="1" applyBorder="1" applyAlignment="1" applyProtection="1">
      <alignment horizontal="left" vertical="top" wrapText="1"/>
    </xf>
    <xf numFmtId="0" fontId="33" fillId="5" borderId="4" xfId="2" applyFont="1" applyFill="1" applyBorder="1" applyAlignment="1" applyProtection="1">
      <alignment horizontal="left" vertical="top" wrapText="1"/>
    </xf>
    <xf numFmtId="0" fontId="28" fillId="5" borderId="11" xfId="2" applyFont="1" applyFill="1" applyBorder="1" applyAlignment="1" applyProtection="1">
      <alignment horizontal="left" vertical="top" wrapText="1"/>
    </xf>
    <xf numFmtId="0" fontId="28" fillId="5" borderId="12" xfId="2" applyFont="1" applyFill="1" applyBorder="1" applyAlignment="1" applyProtection="1">
      <alignment horizontal="left" vertical="top" wrapText="1"/>
    </xf>
    <xf numFmtId="0" fontId="46" fillId="0" borderId="15" xfId="2" applyFont="1" applyBorder="1" applyAlignment="1" applyProtection="1">
      <alignment horizontal="left" vertical="top"/>
    </xf>
    <xf numFmtId="0" fontId="46" fillId="0" borderId="12" xfId="2" applyFont="1" applyBorder="1" applyAlignment="1" applyProtection="1">
      <alignment horizontal="left" vertical="top"/>
    </xf>
    <xf numFmtId="0" fontId="28" fillId="0" borderId="15" xfId="2" applyFont="1" applyBorder="1" applyAlignment="1" applyProtection="1">
      <alignment horizontal="left" vertical="top"/>
    </xf>
    <xf numFmtId="0" fontId="28" fillId="0" borderId="13" xfId="0" applyFont="1" applyBorder="1" applyAlignment="1" applyProtection="1">
      <alignment horizontal="left" vertical="top" wrapText="1"/>
    </xf>
    <xf numFmtId="0" fontId="28" fillId="0" borderId="16" xfId="0" applyFont="1" applyBorder="1" applyAlignment="1" applyProtection="1">
      <alignment horizontal="left" vertical="top" wrapText="1"/>
    </xf>
    <xf numFmtId="0" fontId="46" fillId="0" borderId="15" xfId="2" applyFont="1" applyBorder="1" applyAlignment="1" applyProtection="1">
      <alignment horizontal="left" vertical="top" wrapText="1"/>
    </xf>
    <xf numFmtId="0" fontId="28" fillId="0" borderId="13" xfId="2" applyFont="1" applyBorder="1" applyAlignment="1" applyProtection="1">
      <alignment horizontal="left" vertical="top"/>
    </xf>
    <xf numFmtId="0" fontId="28" fillId="0" borderId="17" xfId="2" applyFont="1" applyBorder="1" applyAlignment="1" applyProtection="1">
      <alignment horizontal="left" vertical="top"/>
    </xf>
    <xf numFmtId="0" fontId="28" fillId="0" borderId="16" xfId="2" applyFont="1" applyBorder="1" applyAlignment="1" applyProtection="1">
      <alignment horizontal="left" vertical="top"/>
    </xf>
    <xf numFmtId="0" fontId="28" fillId="0" borderId="16" xfId="2" applyFont="1" applyBorder="1" applyAlignment="1" applyProtection="1">
      <alignment horizontal="left" vertical="top" wrapText="1"/>
    </xf>
    <xf numFmtId="0" fontId="28" fillId="0" borderId="13" xfId="2" applyFont="1" applyBorder="1" applyAlignment="1" applyProtection="1">
      <alignment horizontal="center" vertical="top" wrapText="1"/>
    </xf>
    <xf numFmtId="0" fontId="28" fillId="0" borderId="17" xfId="2" applyFont="1" applyBorder="1" applyAlignment="1" applyProtection="1">
      <alignment horizontal="center" vertical="top" wrapText="1"/>
    </xf>
    <xf numFmtId="0" fontId="28" fillId="0" borderId="16" xfId="2" applyFont="1" applyBorder="1" applyAlignment="1" applyProtection="1">
      <alignment horizontal="center" vertical="top" wrapText="1"/>
    </xf>
    <xf numFmtId="0" fontId="27" fillId="0" borderId="15" xfId="2" applyFont="1" applyFill="1" applyBorder="1" applyAlignment="1" applyProtection="1">
      <alignment horizontal="left" vertical="top" wrapText="1"/>
    </xf>
    <xf numFmtId="0" fontId="28" fillId="0" borderId="1" xfId="2" applyFont="1" applyBorder="1" applyAlignment="1" applyProtection="1">
      <alignment horizontal="left" vertical="top" wrapText="1"/>
    </xf>
    <xf numFmtId="0" fontId="28" fillId="0" borderId="14" xfId="2" applyFont="1" applyBorder="1" applyAlignment="1" applyProtection="1">
      <alignment horizontal="left" vertical="top" wrapText="1"/>
    </xf>
    <xf numFmtId="0" fontId="28" fillId="0" borderId="3" xfId="2" applyFont="1" applyBorder="1" applyAlignment="1" applyProtection="1">
      <alignment horizontal="left" vertical="top"/>
    </xf>
    <xf numFmtId="0" fontId="28" fillId="0" borderId="4" xfId="2" applyFont="1" applyBorder="1" applyAlignment="1" applyProtection="1">
      <alignment horizontal="left" vertical="top"/>
    </xf>
    <xf numFmtId="0" fontId="28" fillId="0" borderId="5" xfId="2" applyFont="1" applyBorder="1" applyAlignment="1" applyProtection="1">
      <alignment horizontal="left" vertical="top"/>
    </xf>
    <xf numFmtId="0" fontId="28" fillId="0" borderId="6" xfId="2" applyFont="1" applyBorder="1" applyAlignment="1" applyProtection="1">
      <alignment horizontal="left" vertical="top"/>
    </xf>
    <xf numFmtId="0" fontId="28" fillId="0" borderId="7" xfId="2" applyFont="1" applyBorder="1" applyAlignment="1" applyProtection="1">
      <alignment horizontal="left" vertical="top"/>
    </xf>
    <xf numFmtId="0" fontId="27" fillId="3" borderId="13" xfId="2" applyFont="1" applyFill="1" applyBorder="1" applyAlignment="1" applyProtection="1">
      <alignment horizontal="center" vertical="center"/>
      <protection hidden="1"/>
    </xf>
    <xf numFmtId="0" fontId="27" fillId="3" borderId="16" xfId="2" applyFont="1" applyFill="1" applyBorder="1" applyAlignment="1" applyProtection="1">
      <alignment horizontal="center" vertical="center"/>
      <protection hidden="1"/>
    </xf>
    <xf numFmtId="0" fontId="28" fillId="0" borderId="3" xfId="2" applyFont="1" applyBorder="1" applyAlignment="1" applyProtection="1">
      <alignment horizontal="left" vertical="top" wrapText="1"/>
    </xf>
    <xf numFmtId="0" fontId="27" fillId="5" borderId="6" xfId="2" applyFill="1" applyBorder="1" applyAlignment="1" applyProtection="1">
      <alignment horizontal="left" vertical="top"/>
    </xf>
    <xf numFmtId="0" fontId="28" fillId="0" borderId="0" xfId="2" applyFont="1" applyFill="1" applyBorder="1" applyAlignment="1" applyProtection="1">
      <alignment horizontal="left" vertical="top" wrapText="1"/>
    </xf>
    <xf numFmtId="0" fontId="28" fillId="0" borderId="9" xfId="2" applyFont="1" applyFill="1" applyBorder="1" applyAlignment="1" applyProtection="1">
      <alignment horizontal="left" vertical="top" wrapText="1"/>
    </xf>
    <xf numFmtId="0" fontId="27" fillId="5" borderId="8" xfId="2" applyFont="1" applyFill="1" applyBorder="1" applyAlignment="1" applyProtection="1">
      <alignment horizontal="left" vertical="top" wrapText="1"/>
    </xf>
    <xf numFmtId="0" fontId="27" fillId="5" borderId="0" xfId="2" applyFont="1" applyFill="1" applyBorder="1" applyAlignment="1" applyProtection="1">
      <alignment horizontal="left" vertical="top" wrapText="1"/>
    </xf>
    <xf numFmtId="0" fontId="27" fillId="5" borderId="6" xfId="2" applyFill="1" applyBorder="1" applyAlignment="1" applyProtection="1">
      <alignment horizontal="center"/>
    </xf>
    <xf numFmtId="0" fontId="0" fillId="0" borderId="0" xfId="0" applyAlignment="1">
      <alignment horizontal="left"/>
    </xf>
  </cellXfs>
  <cellStyles count="6">
    <cellStyle name="Komma" xfId="4" builtinId="3"/>
    <cellStyle name="Link" xfId="1" builtinId="8"/>
    <cellStyle name="Prozent 2" xfId="3" xr:uid="{00000000-0005-0000-0000-000002000000}"/>
    <cellStyle name="Standard" xfId="0" builtinId="0"/>
    <cellStyle name="Standard 2" xfId="2" xr:uid="{00000000-0005-0000-0000-000004000000}"/>
    <cellStyle name="Standard 3" xfId="5" xr:uid="{00000000-0005-0000-0000-000005000000}"/>
  </cellStyles>
  <dxfs count="66">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strike val="0"/>
        <color theme="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Radio" firstButton="1" fmlaLink="$AD$331" lockText="1"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CheckBox" fmlaLink="$AE$59" lockText="1" noThreeD="1"/>
</file>

<file path=xl/ctrlProps/ctrlProp101.xml><?xml version="1.0" encoding="utf-8"?>
<formControlPr xmlns="http://schemas.microsoft.com/office/spreadsheetml/2009/9/main" objectType="CheckBox" fmlaLink="$AE$63" lockText="1" noThreeD="1"/>
</file>

<file path=xl/ctrlProps/ctrlProp102.xml><?xml version="1.0" encoding="utf-8"?>
<formControlPr xmlns="http://schemas.microsoft.com/office/spreadsheetml/2009/9/main" objectType="CheckBox" fmlaLink="$AE$60" lockText="1" noThreeD="1"/>
</file>

<file path=xl/ctrlProps/ctrlProp103.xml><?xml version="1.0" encoding="utf-8"?>
<formControlPr xmlns="http://schemas.microsoft.com/office/spreadsheetml/2009/9/main" objectType="CheckBox" fmlaLink="$AE$61" lockText="1" noThreeD="1"/>
</file>

<file path=xl/ctrlProps/ctrlProp104.xml><?xml version="1.0" encoding="utf-8"?>
<formControlPr xmlns="http://schemas.microsoft.com/office/spreadsheetml/2009/9/main" objectType="CheckBox" fmlaLink="$AE$62" lockText="1" noThreeD="1"/>
</file>

<file path=xl/ctrlProps/ctrlProp105.xml><?xml version="1.0" encoding="utf-8"?>
<formControlPr xmlns="http://schemas.microsoft.com/office/spreadsheetml/2009/9/main" objectType="CheckBox" fmlaLink="$AE$64" lockText="1" noThreeD="1"/>
</file>

<file path=xl/ctrlProps/ctrlProp106.xml><?xml version="1.0" encoding="utf-8"?>
<formControlPr xmlns="http://schemas.microsoft.com/office/spreadsheetml/2009/9/main" objectType="CheckBox" fmlaLink="$AE$65" lockText="1"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CheckBox" fmlaLink="$AE$45" lockText="1" noThreeD="1"/>
</file>

<file path=xl/ctrlProps/ctrlProp113.xml><?xml version="1.0" encoding="utf-8"?>
<formControlPr xmlns="http://schemas.microsoft.com/office/spreadsheetml/2009/9/main" objectType="CheckBox" fmlaLink="$AE$68" lockText="1" noThreeD="1"/>
</file>

<file path=xl/ctrlProps/ctrlProp114.xml><?xml version="1.0" encoding="utf-8"?>
<formControlPr xmlns="http://schemas.microsoft.com/office/spreadsheetml/2009/9/main" objectType="CheckBox" fmlaLink="$AE$69"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CheckBox" fmlaLink="$AE$70" lockText="1"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CheckBox" fmlaLink="$AE$71" lockText="1" noThreeD="1"/>
</file>

<file path=xl/ctrlProps/ctrlProp121.xml><?xml version="1.0" encoding="utf-8"?>
<formControlPr xmlns="http://schemas.microsoft.com/office/spreadsheetml/2009/9/main" objectType="CheckBox" fmlaLink="$AE$72"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CheckBox" fmlaLink="$AE$75" lockText="1" noThreeD="1"/>
</file>

<file path=xl/ctrlProps/ctrlProp125.xml><?xml version="1.0" encoding="utf-8"?>
<formControlPr xmlns="http://schemas.microsoft.com/office/spreadsheetml/2009/9/main" objectType="Radio"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CheckBox" fmlaLink="$AE$67" lockText="1" noThreeD="1"/>
</file>

<file path=xl/ctrlProps/ctrlProp128.xml><?xml version="1.0" encoding="utf-8"?>
<formControlPr xmlns="http://schemas.microsoft.com/office/spreadsheetml/2009/9/main" objectType="CheckBox" fmlaLink="$AE$66" lockText="1" noThreeD="1"/>
</file>

<file path=xl/ctrlProps/ctrlProp129.xml><?xml version="1.0" encoding="utf-8"?>
<formControlPr xmlns="http://schemas.microsoft.com/office/spreadsheetml/2009/9/main" objectType="Radio" firstButton="1" fmlaLink="$AD$85" lockText="1" noThreeD="1"/>
</file>

<file path=xl/ctrlProps/ctrlProp13.xml><?xml version="1.0" encoding="utf-8"?>
<formControlPr xmlns="http://schemas.microsoft.com/office/spreadsheetml/2009/9/main" objectType="Radio" firstButton="1" fmlaLink="$AD$389" lockText="1" noThreeD="1"/>
</file>

<file path=xl/ctrlProps/ctrlProp130.xml><?xml version="1.0" encoding="utf-8"?>
<formControlPr xmlns="http://schemas.microsoft.com/office/spreadsheetml/2009/9/main" objectType="Radio"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Radio" lockText="1"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Radio" lockText="1" noThreeD="1"/>
</file>

<file path=xl/ctrlProps/ctrlProp14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firstButton="1" fmlaLink="$AD$403" lockText="1" noThreeD="1"/>
</file>

<file path=xl/ctrlProps/ctrlProp150.xml><?xml version="1.0" encoding="utf-8"?>
<formControlPr xmlns="http://schemas.microsoft.com/office/spreadsheetml/2009/9/main" objectType="Radio" lockText="1" noThreeD="1"/>
</file>

<file path=xl/ctrlProps/ctrlProp151.xml><?xml version="1.0" encoding="utf-8"?>
<formControlPr xmlns="http://schemas.microsoft.com/office/spreadsheetml/2009/9/main" objectType="Radio" lockText="1" noThreeD="1"/>
</file>

<file path=xl/ctrlProps/ctrlProp152.xml><?xml version="1.0" encoding="utf-8"?>
<formControlPr xmlns="http://schemas.microsoft.com/office/spreadsheetml/2009/9/main" objectType="Radio" lockText="1" noThreeD="1"/>
</file>

<file path=xl/ctrlProps/ctrlProp153.xml><?xml version="1.0" encoding="utf-8"?>
<formControlPr xmlns="http://schemas.microsoft.com/office/spreadsheetml/2009/9/main" objectType="Radio" lockText="1"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Radio" firstButton="1" fmlaLink="$AD$166" lockText="1" noThreeD="1"/>
</file>

<file path=xl/ctrlProps/ctrlProp157.xml><?xml version="1.0" encoding="utf-8"?>
<formControlPr xmlns="http://schemas.microsoft.com/office/spreadsheetml/2009/9/main" objectType="Radio" lockText="1"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Radio" firstButton="1" fmlaLink="$AD$415" lockText="1" noThreeD="1"/>
</file>

<file path=xl/ctrlProps/ctrlProp160.xml><?xml version="1.0" encoding="utf-8"?>
<formControlPr xmlns="http://schemas.microsoft.com/office/spreadsheetml/2009/9/main" objectType="Radio" firstButton="1" fmlaLink="$AD$452" lockText="1" noThreeD="1"/>
</file>

<file path=xl/ctrlProps/ctrlProp161.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Radio" firstButton="1" fmlaLink="$AD$584" lockText="1"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firstButton="1" fmlaLink="$AD$594" lockText="1" noThreeD="1"/>
</file>

<file path=xl/ctrlProps/ctrlProp167.xml><?xml version="1.0" encoding="utf-8"?>
<formControlPr xmlns="http://schemas.microsoft.com/office/spreadsheetml/2009/9/main" objectType="Radio" lockText="1"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Radio" lockText="1" noThreeD="1"/>
</file>

<file path=xl/ctrlProps/ctrlProp170.xml><?xml version="1.0" encoding="utf-8"?>
<formControlPr xmlns="http://schemas.microsoft.com/office/spreadsheetml/2009/9/main" objectType="CheckBox" fmlaLink="$AD$685" lockText="1" noThreeD="1"/>
</file>

<file path=xl/ctrlProps/ctrlProp171.xml><?xml version="1.0" encoding="utf-8"?>
<formControlPr xmlns="http://schemas.microsoft.com/office/spreadsheetml/2009/9/main" objectType="CheckBox" fmlaLink="$AD$689" lockText="1" noThreeD="1"/>
</file>

<file path=xl/ctrlProps/ctrlProp172.xml><?xml version="1.0" encoding="utf-8"?>
<formControlPr xmlns="http://schemas.microsoft.com/office/spreadsheetml/2009/9/main" objectType="CheckBox" fmlaLink="$AD$704" lockText="1" noThreeD="1"/>
</file>

<file path=xl/ctrlProps/ctrlProp173.xml><?xml version="1.0" encoding="utf-8"?>
<formControlPr xmlns="http://schemas.microsoft.com/office/spreadsheetml/2009/9/main" objectType="CheckBox" fmlaLink="$AD$708" lockText="1" noThreeD="1"/>
</file>

<file path=xl/ctrlProps/ctrlProp174.xml><?xml version="1.0" encoding="utf-8"?>
<formControlPr xmlns="http://schemas.microsoft.com/office/spreadsheetml/2009/9/main" objectType="CheckBox" fmlaLink="$AD$608" lockText="1" noThreeD="1"/>
</file>

<file path=xl/ctrlProps/ctrlProp175.xml><?xml version="1.0" encoding="utf-8"?>
<formControlPr xmlns="http://schemas.microsoft.com/office/spreadsheetml/2009/9/main" objectType="CheckBox" fmlaLink="$AD$612" lockText="1" noThreeD="1"/>
</file>

<file path=xl/ctrlProps/ctrlProp176.xml><?xml version="1.0" encoding="utf-8"?>
<formControlPr xmlns="http://schemas.microsoft.com/office/spreadsheetml/2009/9/main" objectType="CheckBox" fmlaLink="$AD$616" lockText="1" noThreeD="1"/>
</file>

<file path=xl/ctrlProps/ctrlProp177.xml><?xml version="1.0" encoding="utf-8"?>
<formControlPr xmlns="http://schemas.microsoft.com/office/spreadsheetml/2009/9/main" objectType="CheckBox" fmlaLink="$AD$631" lockText="1" noThreeD="1"/>
</file>

<file path=xl/ctrlProps/ctrlProp178.xml><?xml version="1.0" encoding="utf-8"?>
<formControlPr xmlns="http://schemas.microsoft.com/office/spreadsheetml/2009/9/main" objectType="CheckBox" fmlaLink="$AD$635" lockText="1" noThreeD="1"/>
</file>

<file path=xl/ctrlProps/ctrlProp179.xml><?xml version="1.0" encoding="utf-8"?>
<formControlPr xmlns="http://schemas.microsoft.com/office/spreadsheetml/2009/9/main" objectType="CheckBox" fmlaLink="$AD$639" lockText="1"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CheckBox" fmlaLink="$AD$681" lockText="1" noThreeD="1"/>
</file>

<file path=xl/ctrlProps/ctrlProp181.xml><?xml version="1.0" encoding="utf-8"?>
<formControlPr xmlns="http://schemas.microsoft.com/office/spreadsheetml/2009/9/main" objectType="CheckBox" fmlaLink="$AD$700" lockText="1" noThreeD="1"/>
</file>

<file path=xl/ctrlProps/ctrlProp182.xml><?xml version="1.0" encoding="utf-8"?>
<formControlPr xmlns="http://schemas.microsoft.com/office/spreadsheetml/2009/9/main" objectType="CheckBox" fmlaLink="$AD$604" lockText="1" noThreeD="1"/>
</file>

<file path=xl/ctrlProps/ctrlProp183.xml><?xml version="1.0" encoding="utf-8"?>
<formControlPr xmlns="http://schemas.microsoft.com/office/spreadsheetml/2009/9/main" objectType="CheckBox" fmlaLink="$AD$623" lockText="1" noThreeD="1"/>
</file>

<file path=xl/ctrlProps/ctrlProp184.xml><?xml version="1.0" encoding="utf-8"?>
<formControlPr xmlns="http://schemas.microsoft.com/office/spreadsheetml/2009/9/main" objectType="CheckBox" fmlaLink="$AD$627" lockText="1"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Radio" firstButton="1" fmlaLink="$AD$646" lockText="1"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Radio" lockText="1" noThreeD="1"/>
</file>

<file path=xl/ctrlProps/ctrlProp191.xml><?xml version="1.0" encoding="utf-8"?>
<formControlPr xmlns="http://schemas.microsoft.com/office/spreadsheetml/2009/9/main" objectType="Radio" lockText="1" noThreeD="1"/>
</file>

<file path=xl/ctrlProps/ctrlProp192.xml><?xml version="1.0" encoding="utf-8"?>
<formControlPr xmlns="http://schemas.microsoft.com/office/spreadsheetml/2009/9/main" objectType="Radio"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Radio" lockText="1" noThreeD="1"/>
</file>

<file path=xl/ctrlProps/ctrlProp195.xml><?xml version="1.0" encoding="utf-8"?>
<formControlPr xmlns="http://schemas.microsoft.com/office/spreadsheetml/2009/9/main" objectType="Radio" firstButton="1" fmlaLink="$AD$654" lockText="1" noThreeD="1"/>
</file>

<file path=xl/ctrlProps/ctrlProp196.xml><?xml version="1.0" encoding="utf-8"?>
<formControlPr xmlns="http://schemas.microsoft.com/office/spreadsheetml/2009/9/main" objectType="Radio" lockText="1" noThreeD="1"/>
</file>

<file path=xl/ctrlProps/ctrlProp197.xml><?xml version="1.0" encoding="utf-8"?>
<formControlPr xmlns="http://schemas.microsoft.com/office/spreadsheetml/2009/9/main" objectType="Radio" lockText="1" noThreeD="1"/>
</file>

<file path=xl/ctrlProps/ctrlProp198.xml><?xml version="1.0" encoding="utf-8"?>
<formControlPr xmlns="http://schemas.microsoft.com/office/spreadsheetml/2009/9/main" objectType="Radio" lockText="1" noThreeD="1"/>
</file>

<file path=xl/ctrlProps/ctrlProp19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firstButton="1" fmlaLink="$AD$430" lockText="1" noThreeD="1"/>
</file>

<file path=xl/ctrlProps/ctrlProp200.xml><?xml version="1.0" encoding="utf-8"?>
<formControlPr xmlns="http://schemas.microsoft.com/office/spreadsheetml/2009/9/main" objectType="Radio" firstButton="1" fmlaLink="$AD$662"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Radio" lockText="1" noThreeD="1"/>
</file>

<file path=xl/ctrlProps/ctrlProp203.xml><?xml version="1.0" encoding="utf-8"?>
<formControlPr xmlns="http://schemas.microsoft.com/office/spreadsheetml/2009/9/main" objectType="Radio" firstButton="1" fmlaLink="$AD$675" lockText="1" noThreeD="1"/>
</file>

<file path=xl/ctrlProps/ctrlProp204.xml><?xml version="1.0" encoding="utf-8"?>
<formControlPr xmlns="http://schemas.microsoft.com/office/spreadsheetml/2009/9/main" objectType="Radio" lockText="1" noThreeD="1"/>
</file>

<file path=xl/ctrlProps/ctrlProp205.xml><?xml version="1.0" encoding="utf-8"?>
<formControlPr xmlns="http://schemas.microsoft.com/office/spreadsheetml/2009/9/main" objectType="CheckBox" fmlaLink="$AD$696" lockText="1" noThreeD="1"/>
</file>

<file path=xl/ctrlProps/ctrlProp206.xml><?xml version="1.0" encoding="utf-8"?>
<formControlPr xmlns="http://schemas.microsoft.com/office/spreadsheetml/2009/9/main" objectType="Radio" lockText="1" noThreeD="1"/>
</file>

<file path=xl/ctrlProps/ctrlProp207.xml><?xml version="1.0" encoding="utf-8"?>
<formControlPr xmlns="http://schemas.microsoft.com/office/spreadsheetml/2009/9/main" objectType="Radio" lockText="1" noThreeD="1"/>
</file>

<file path=xl/ctrlProps/ctrlProp208.xml><?xml version="1.0" encoding="utf-8"?>
<formControlPr xmlns="http://schemas.microsoft.com/office/spreadsheetml/2009/9/main" objectType="Radio" lockText="1" noThreeD="1"/>
</file>

<file path=xl/ctrlProps/ctrlProp209.xml><?xml version="1.0" encoding="utf-8"?>
<formControlPr xmlns="http://schemas.microsoft.com/office/spreadsheetml/2009/9/main" objectType="CheckBox" fmlaLink="$AE$73" lockText="1"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CheckBox" fmlaLink="$AE$74" lockText="1" noThreeD="1"/>
</file>

<file path=xl/ctrlProps/ctrlProp211.xml><?xml version="1.0" encoding="utf-8"?>
<formControlPr xmlns="http://schemas.microsoft.com/office/spreadsheetml/2009/9/main" objectType="Radio"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firstButton="1" fmlaLink="$AD$441"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firstButton="1" fmlaLink="$AD$470"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Radio" firstButton="1" fmlaLink="$AD$511"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firstButton="1" fmlaLink="$AD$530"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CheckBox" fmlaLink="$AD$545" lockText="1" noThreeD="1"/>
</file>

<file path=xl/ctrlProps/ctrlProp43.xml><?xml version="1.0" encoding="utf-8"?>
<formControlPr xmlns="http://schemas.microsoft.com/office/spreadsheetml/2009/9/main" objectType="CheckBox" fmlaLink="$AD$546" lockText="1" noThreeD="1"/>
</file>

<file path=xl/ctrlProps/ctrlProp44.xml><?xml version="1.0" encoding="utf-8"?>
<formControlPr xmlns="http://schemas.microsoft.com/office/spreadsheetml/2009/9/main" objectType="CheckBox" fmlaLink="$AD$547" lockText="1" noThreeD="1"/>
</file>

<file path=xl/ctrlProps/ctrlProp45.xml><?xml version="1.0" encoding="utf-8"?>
<formControlPr xmlns="http://schemas.microsoft.com/office/spreadsheetml/2009/9/main" objectType="CheckBox" fmlaLink="$AE$547" lockText="1" noThreeD="1"/>
</file>

<file path=xl/ctrlProps/ctrlProp46.xml><?xml version="1.0" encoding="utf-8"?>
<formControlPr xmlns="http://schemas.microsoft.com/office/spreadsheetml/2009/9/main" objectType="CheckBox" fmlaLink="$AE$545" lockText="1" noThreeD="1"/>
</file>

<file path=xl/ctrlProps/ctrlProp47.xml><?xml version="1.0" encoding="utf-8"?>
<formControlPr xmlns="http://schemas.microsoft.com/office/spreadsheetml/2009/9/main" objectType="CheckBox" fmlaLink="$AE$546" lockText="1" noThreeD="1"/>
</file>

<file path=xl/ctrlProps/ctrlProp48.xml><?xml version="1.0" encoding="utf-8"?>
<formControlPr xmlns="http://schemas.microsoft.com/office/spreadsheetml/2009/9/main" objectType="CheckBox" fmlaLink="$AD$550" lockText="1" noThreeD="1"/>
</file>

<file path=xl/ctrlProps/ctrlProp49.xml><?xml version="1.0" encoding="utf-8"?>
<formControlPr xmlns="http://schemas.microsoft.com/office/spreadsheetml/2009/9/main" objectType="CheckBox" fmlaLink="$AD$551" lockText="1" noThreeD="1"/>
</file>

<file path=xl/ctrlProps/ctrlProp5.xml><?xml version="1.0" encoding="utf-8"?>
<formControlPr xmlns="http://schemas.microsoft.com/office/spreadsheetml/2009/9/main" objectType="Radio" firstButton="1" fmlaLink="$AD$342" lockText="1" noThreeD="1"/>
</file>

<file path=xl/ctrlProps/ctrlProp50.xml><?xml version="1.0" encoding="utf-8"?>
<formControlPr xmlns="http://schemas.microsoft.com/office/spreadsheetml/2009/9/main" objectType="CheckBox" fmlaLink="$AE$550" lockText="1" noThreeD="1"/>
</file>

<file path=xl/ctrlProps/ctrlProp51.xml><?xml version="1.0" encoding="utf-8"?>
<formControlPr xmlns="http://schemas.microsoft.com/office/spreadsheetml/2009/9/main" objectType="CheckBox" fmlaLink="$AE$551" lockText="1" noThreeD="1"/>
</file>

<file path=xl/ctrlProps/ctrlProp52.xml><?xml version="1.0" encoding="utf-8"?>
<formControlPr xmlns="http://schemas.microsoft.com/office/spreadsheetml/2009/9/main" objectType="CheckBox" fmlaLink="$AD$552" lockText="1" noThreeD="1"/>
</file>

<file path=xl/ctrlProps/ctrlProp53.xml><?xml version="1.0" encoding="utf-8"?>
<formControlPr xmlns="http://schemas.microsoft.com/office/spreadsheetml/2009/9/main" objectType="CheckBox" fmlaLink="$AE$552" lockText="1" noThreeD="1"/>
</file>

<file path=xl/ctrlProps/ctrlProp54.xml><?xml version="1.0" encoding="utf-8"?>
<formControlPr xmlns="http://schemas.microsoft.com/office/spreadsheetml/2009/9/main" objectType="CheckBox" fmlaLink="$AD$548"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CheckBox" fmlaLink="$AD$514" lockText="1" noThreeD="1"/>
</file>

<file path=xl/ctrlProps/ctrlProp64.xml><?xml version="1.0" encoding="utf-8"?>
<formControlPr xmlns="http://schemas.microsoft.com/office/spreadsheetml/2009/9/main" objectType="CheckBox" fmlaLink="$AD$515" lockText="1" noThreeD="1"/>
</file>

<file path=xl/ctrlProps/ctrlProp65.xml><?xml version="1.0" encoding="utf-8"?>
<formControlPr xmlns="http://schemas.microsoft.com/office/spreadsheetml/2009/9/main" objectType="CheckBox" fmlaLink="$AD$516" lockText="1" noThreeD="1"/>
</file>

<file path=xl/ctrlProps/ctrlProp66.xml><?xml version="1.0" encoding="utf-8"?>
<formControlPr xmlns="http://schemas.microsoft.com/office/spreadsheetml/2009/9/main" objectType="CheckBox" fmlaLink="$AD$517" lockText="1" noThreeD="1"/>
</file>

<file path=xl/ctrlProps/ctrlProp67.xml><?xml version="1.0" encoding="utf-8"?>
<formControlPr xmlns="http://schemas.microsoft.com/office/spreadsheetml/2009/9/main" objectType="CheckBox" fmlaLink="$AD$519" lockText="1" noThreeD="1"/>
</file>

<file path=xl/ctrlProps/ctrlProp68.xml><?xml version="1.0" encoding="utf-8"?>
<formControlPr xmlns="http://schemas.microsoft.com/office/spreadsheetml/2009/9/main" objectType="CheckBox" fmlaLink="$AD$518" lockText="1" noThreeD="1"/>
</file>

<file path=xl/ctrlProps/ctrlProp69.xml><?xml version="1.0" encoding="utf-8"?>
<formControlPr xmlns="http://schemas.microsoft.com/office/spreadsheetml/2009/9/main" objectType="Radio" firstButton="1" fmlaLink="$AD$481"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Radio" firstButton="1" fmlaLink="$AD$498"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Radio" firstButton="1" fmlaLink="$AD$54" lockText="1" noThreeD="1"/>
</file>

<file path=xl/ctrlProps/ctrlProp81.xml><?xml version="1.0" encoding="utf-8"?>
<formControlPr xmlns="http://schemas.microsoft.com/office/spreadsheetml/2009/9/main" objectType="CheckBox" fmlaLink="$AE$54" lockText="1" noThreeD="1"/>
</file>

<file path=xl/ctrlProps/ctrlProp82.xml><?xml version="1.0" encoding="utf-8"?>
<formControlPr xmlns="http://schemas.microsoft.com/office/spreadsheetml/2009/9/main" objectType="CheckBox" fmlaLink="$AE$55"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CheckBox" fmlaLink="$AE$56"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firstButton="1" fmlaLink="$AD$375" lockText="1"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CheckBox" fmlaLink="$AE$58" lockText="1" noThreeD="1"/>
</file>

<file path=xl/ctrlProps/ctrlProp98.xml><?xml version="1.0" encoding="utf-8"?>
<formControlPr xmlns="http://schemas.microsoft.com/office/spreadsheetml/2009/9/main" objectType="CheckBox" fmlaLink="$AE$57" lockText="1" noThreeD="1"/>
</file>

<file path=xl/ctrlProps/ctrlProp99.xml><?xml version="1.0" encoding="utf-8"?>
<formControlPr xmlns="http://schemas.microsoft.com/office/spreadsheetml/2009/9/main" objectType="CheckBox" fmlaLink="$AE$52"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0</xdr:colOff>
          <xdr:row>330</xdr:row>
          <xdr:rowOff>9525</xdr:rowOff>
        </xdr:from>
        <xdr:to>
          <xdr:col>47</xdr:col>
          <xdr:colOff>9525</xdr:colOff>
          <xdr:row>331</xdr:row>
          <xdr:rowOff>0</xdr:rowOff>
        </xdr:to>
        <xdr:sp macro="" textlink="">
          <xdr:nvSpPr>
            <xdr:cNvPr id="1333" name="Option Button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331</xdr:row>
          <xdr:rowOff>9525</xdr:rowOff>
        </xdr:from>
        <xdr:to>
          <xdr:col>47</xdr:col>
          <xdr:colOff>9525</xdr:colOff>
          <xdr:row>332</xdr:row>
          <xdr:rowOff>0</xdr:rowOff>
        </xdr:to>
        <xdr:sp macro="" textlink="">
          <xdr:nvSpPr>
            <xdr:cNvPr id="1334" name="Option Button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332</xdr:row>
          <xdr:rowOff>9525</xdr:rowOff>
        </xdr:from>
        <xdr:to>
          <xdr:col>47</xdr:col>
          <xdr:colOff>9525</xdr:colOff>
          <xdr:row>333</xdr:row>
          <xdr:rowOff>0</xdr:rowOff>
        </xdr:to>
        <xdr:sp macro="" textlink="">
          <xdr:nvSpPr>
            <xdr:cNvPr id="1335" name="Option Button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333</xdr:row>
          <xdr:rowOff>9525</xdr:rowOff>
        </xdr:from>
        <xdr:to>
          <xdr:col>47</xdr:col>
          <xdr:colOff>9525</xdr:colOff>
          <xdr:row>333</xdr:row>
          <xdr:rowOff>390525</xdr:rowOff>
        </xdr:to>
        <xdr:sp macro="" textlink="">
          <xdr:nvSpPr>
            <xdr:cNvPr id="1336" name="Option Button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341</xdr:row>
          <xdr:rowOff>9525</xdr:rowOff>
        </xdr:from>
        <xdr:to>
          <xdr:col>47</xdr:col>
          <xdr:colOff>9525</xdr:colOff>
          <xdr:row>342</xdr:row>
          <xdr:rowOff>0</xdr:rowOff>
        </xdr:to>
        <xdr:sp macro="" textlink="">
          <xdr:nvSpPr>
            <xdr:cNvPr id="1337" name="Option Button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342</xdr:row>
          <xdr:rowOff>9525</xdr:rowOff>
        </xdr:from>
        <xdr:to>
          <xdr:col>47</xdr:col>
          <xdr:colOff>9525</xdr:colOff>
          <xdr:row>343</xdr:row>
          <xdr:rowOff>0</xdr:rowOff>
        </xdr:to>
        <xdr:sp macro="" textlink="">
          <xdr:nvSpPr>
            <xdr:cNvPr id="1338" name="Option Button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343</xdr:row>
          <xdr:rowOff>9525</xdr:rowOff>
        </xdr:from>
        <xdr:to>
          <xdr:col>47</xdr:col>
          <xdr:colOff>9525</xdr:colOff>
          <xdr:row>344</xdr:row>
          <xdr:rowOff>0</xdr:rowOff>
        </xdr:to>
        <xdr:sp macro="" textlink="">
          <xdr:nvSpPr>
            <xdr:cNvPr id="1339" name="Option Button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344</xdr:row>
          <xdr:rowOff>9525</xdr:rowOff>
        </xdr:from>
        <xdr:to>
          <xdr:col>47</xdr:col>
          <xdr:colOff>9525</xdr:colOff>
          <xdr:row>345</xdr:row>
          <xdr:rowOff>0</xdr:rowOff>
        </xdr:to>
        <xdr:sp macro="" textlink="">
          <xdr:nvSpPr>
            <xdr:cNvPr id="1340" name="Option Button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374</xdr:row>
          <xdr:rowOff>9525</xdr:rowOff>
        </xdr:from>
        <xdr:to>
          <xdr:col>47</xdr:col>
          <xdr:colOff>9525</xdr:colOff>
          <xdr:row>375</xdr:row>
          <xdr:rowOff>0</xdr:rowOff>
        </xdr:to>
        <xdr:sp macro="" textlink="">
          <xdr:nvSpPr>
            <xdr:cNvPr id="1341" name="Option Button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375</xdr:row>
          <xdr:rowOff>9525</xdr:rowOff>
        </xdr:from>
        <xdr:to>
          <xdr:col>47</xdr:col>
          <xdr:colOff>9525</xdr:colOff>
          <xdr:row>376</xdr:row>
          <xdr:rowOff>0</xdr:rowOff>
        </xdr:to>
        <xdr:sp macro="" textlink="">
          <xdr:nvSpPr>
            <xdr:cNvPr id="1342" name="Option Button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376</xdr:row>
          <xdr:rowOff>9525</xdr:rowOff>
        </xdr:from>
        <xdr:to>
          <xdr:col>47</xdr:col>
          <xdr:colOff>9525</xdr:colOff>
          <xdr:row>377</xdr:row>
          <xdr:rowOff>0</xdr:rowOff>
        </xdr:to>
        <xdr:sp macro="" textlink="">
          <xdr:nvSpPr>
            <xdr:cNvPr id="1343" name="Option Button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377</xdr:row>
          <xdr:rowOff>9525</xdr:rowOff>
        </xdr:from>
        <xdr:to>
          <xdr:col>47</xdr:col>
          <xdr:colOff>9525</xdr:colOff>
          <xdr:row>378</xdr:row>
          <xdr:rowOff>0</xdr:rowOff>
        </xdr:to>
        <xdr:sp macro="" textlink="">
          <xdr:nvSpPr>
            <xdr:cNvPr id="1344" name="Option Button 320"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388</xdr:row>
          <xdr:rowOff>9525</xdr:rowOff>
        </xdr:from>
        <xdr:to>
          <xdr:col>47</xdr:col>
          <xdr:colOff>9525</xdr:colOff>
          <xdr:row>388</xdr:row>
          <xdr:rowOff>390525</xdr:rowOff>
        </xdr:to>
        <xdr:sp macro="" textlink="">
          <xdr:nvSpPr>
            <xdr:cNvPr id="1345" name="Option Button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389</xdr:row>
          <xdr:rowOff>0</xdr:rowOff>
        </xdr:from>
        <xdr:to>
          <xdr:col>47</xdr:col>
          <xdr:colOff>9525</xdr:colOff>
          <xdr:row>390</xdr:row>
          <xdr:rowOff>0</xdr:rowOff>
        </xdr:to>
        <xdr:sp macro="" textlink="">
          <xdr:nvSpPr>
            <xdr:cNvPr id="1346" name="Option Button 322"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402</xdr:row>
          <xdr:rowOff>9525</xdr:rowOff>
        </xdr:from>
        <xdr:to>
          <xdr:col>47</xdr:col>
          <xdr:colOff>9525</xdr:colOff>
          <xdr:row>403</xdr:row>
          <xdr:rowOff>0</xdr:rowOff>
        </xdr:to>
        <xdr:sp macro="" textlink="">
          <xdr:nvSpPr>
            <xdr:cNvPr id="1347" name="Option Button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414</xdr:row>
          <xdr:rowOff>9525</xdr:rowOff>
        </xdr:from>
        <xdr:to>
          <xdr:col>47</xdr:col>
          <xdr:colOff>9525</xdr:colOff>
          <xdr:row>415</xdr:row>
          <xdr:rowOff>0</xdr:rowOff>
        </xdr:to>
        <xdr:sp macro="" textlink="">
          <xdr:nvSpPr>
            <xdr:cNvPr id="1349" name="Option Button 325"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415</xdr:row>
          <xdr:rowOff>9525</xdr:rowOff>
        </xdr:from>
        <xdr:to>
          <xdr:col>47</xdr:col>
          <xdr:colOff>9525</xdr:colOff>
          <xdr:row>416</xdr:row>
          <xdr:rowOff>0</xdr:rowOff>
        </xdr:to>
        <xdr:sp macro="" textlink="">
          <xdr:nvSpPr>
            <xdr:cNvPr id="1350" name="Option Button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416</xdr:row>
          <xdr:rowOff>9525</xdr:rowOff>
        </xdr:from>
        <xdr:to>
          <xdr:col>47</xdr:col>
          <xdr:colOff>9525</xdr:colOff>
          <xdr:row>417</xdr:row>
          <xdr:rowOff>0</xdr:rowOff>
        </xdr:to>
        <xdr:sp macro="" textlink="">
          <xdr:nvSpPr>
            <xdr:cNvPr id="1351" name="Option Button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417</xdr:row>
          <xdr:rowOff>9525</xdr:rowOff>
        </xdr:from>
        <xdr:to>
          <xdr:col>47</xdr:col>
          <xdr:colOff>9525</xdr:colOff>
          <xdr:row>418</xdr:row>
          <xdr:rowOff>0</xdr:rowOff>
        </xdr:to>
        <xdr:sp macro="" textlink="">
          <xdr:nvSpPr>
            <xdr:cNvPr id="1352" name="Option Button 328"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429</xdr:row>
          <xdr:rowOff>9525</xdr:rowOff>
        </xdr:from>
        <xdr:to>
          <xdr:col>47</xdr:col>
          <xdr:colOff>9525</xdr:colOff>
          <xdr:row>430</xdr:row>
          <xdr:rowOff>0</xdr:rowOff>
        </xdr:to>
        <xdr:sp macro="" textlink="">
          <xdr:nvSpPr>
            <xdr:cNvPr id="1353" name="Option Button 329"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430</xdr:row>
          <xdr:rowOff>9525</xdr:rowOff>
        </xdr:from>
        <xdr:to>
          <xdr:col>47</xdr:col>
          <xdr:colOff>9525</xdr:colOff>
          <xdr:row>431</xdr:row>
          <xdr:rowOff>0</xdr:rowOff>
        </xdr:to>
        <xdr:sp macro="" textlink="">
          <xdr:nvSpPr>
            <xdr:cNvPr id="1354" name="Option Button 330"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440</xdr:row>
          <xdr:rowOff>9525</xdr:rowOff>
        </xdr:from>
        <xdr:to>
          <xdr:col>47</xdr:col>
          <xdr:colOff>9525</xdr:colOff>
          <xdr:row>441</xdr:row>
          <xdr:rowOff>19050</xdr:rowOff>
        </xdr:to>
        <xdr:sp macro="" textlink="">
          <xdr:nvSpPr>
            <xdr:cNvPr id="1355" name="Option Button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441</xdr:row>
          <xdr:rowOff>9525</xdr:rowOff>
        </xdr:from>
        <xdr:to>
          <xdr:col>47</xdr:col>
          <xdr:colOff>9525</xdr:colOff>
          <xdr:row>442</xdr:row>
          <xdr:rowOff>0</xdr:rowOff>
        </xdr:to>
        <xdr:sp macro="" textlink="">
          <xdr:nvSpPr>
            <xdr:cNvPr id="1356" name="Option Button 332" hidden="1">
              <a:extLst>
                <a:ext uri="{63B3BB69-23CF-44E3-9099-C40C66FF867C}">
                  <a14:compatExt spid="_x0000_s1356"/>
                </a:ext>
                <a:ext uri="{FF2B5EF4-FFF2-40B4-BE49-F238E27FC236}">
                  <a16:creationId xmlns:a16="http://schemas.microsoft.com/office/drawing/2014/main" id="{00000000-0008-0000-00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442</xdr:row>
          <xdr:rowOff>9525</xdr:rowOff>
        </xdr:from>
        <xdr:to>
          <xdr:col>47</xdr:col>
          <xdr:colOff>9525</xdr:colOff>
          <xdr:row>443</xdr:row>
          <xdr:rowOff>0</xdr:rowOff>
        </xdr:to>
        <xdr:sp macro="" textlink="">
          <xdr:nvSpPr>
            <xdr:cNvPr id="1357" name="Option Button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443</xdr:row>
          <xdr:rowOff>9525</xdr:rowOff>
        </xdr:from>
        <xdr:to>
          <xdr:col>47</xdr:col>
          <xdr:colOff>9525</xdr:colOff>
          <xdr:row>444</xdr:row>
          <xdr:rowOff>0</xdr:rowOff>
        </xdr:to>
        <xdr:sp macro="" textlink="">
          <xdr:nvSpPr>
            <xdr:cNvPr id="1358" name="Option Button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469</xdr:row>
          <xdr:rowOff>9525</xdr:rowOff>
        </xdr:from>
        <xdr:to>
          <xdr:col>47</xdr:col>
          <xdr:colOff>9525</xdr:colOff>
          <xdr:row>470</xdr:row>
          <xdr:rowOff>0</xdr:rowOff>
        </xdr:to>
        <xdr:sp macro="" textlink="">
          <xdr:nvSpPr>
            <xdr:cNvPr id="1362" name="Option Button 338"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470</xdr:row>
          <xdr:rowOff>9525</xdr:rowOff>
        </xdr:from>
        <xdr:to>
          <xdr:col>47</xdr:col>
          <xdr:colOff>9525</xdr:colOff>
          <xdr:row>470</xdr:row>
          <xdr:rowOff>238125</xdr:rowOff>
        </xdr:to>
        <xdr:sp macro="" textlink="">
          <xdr:nvSpPr>
            <xdr:cNvPr id="1363" name="Option Button 339"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471</xdr:row>
          <xdr:rowOff>9525</xdr:rowOff>
        </xdr:from>
        <xdr:to>
          <xdr:col>47</xdr:col>
          <xdr:colOff>9525</xdr:colOff>
          <xdr:row>472</xdr:row>
          <xdr:rowOff>0</xdr:rowOff>
        </xdr:to>
        <xdr:sp macro="" textlink="">
          <xdr:nvSpPr>
            <xdr:cNvPr id="1364" name="Option Button 340"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472</xdr:row>
          <xdr:rowOff>9525</xdr:rowOff>
        </xdr:from>
        <xdr:to>
          <xdr:col>47</xdr:col>
          <xdr:colOff>9525</xdr:colOff>
          <xdr:row>473</xdr:row>
          <xdr:rowOff>0</xdr:rowOff>
        </xdr:to>
        <xdr:sp macro="" textlink="">
          <xdr:nvSpPr>
            <xdr:cNvPr id="1365" name="Option Button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510</xdr:row>
          <xdr:rowOff>9525</xdr:rowOff>
        </xdr:from>
        <xdr:to>
          <xdr:col>47</xdr:col>
          <xdr:colOff>9525</xdr:colOff>
          <xdr:row>511</xdr:row>
          <xdr:rowOff>0</xdr:rowOff>
        </xdr:to>
        <xdr:sp macro="" textlink="">
          <xdr:nvSpPr>
            <xdr:cNvPr id="1375" name="Option Button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511</xdr:row>
          <xdr:rowOff>9525</xdr:rowOff>
        </xdr:from>
        <xdr:to>
          <xdr:col>47</xdr:col>
          <xdr:colOff>9525</xdr:colOff>
          <xdr:row>512</xdr:row>
          <xdr:rowOff>0</xdr:rowOff>
        </xdr:to>
        <xdr:sp macro="" textlink="">
          <xdr:nvSpPr>
            <xdr:cNvPr id="1376" name="Option Button 352" hidden="1">
              <a:extLst>
                <a:ext uri="{63B3BB69-23CF-44E3-9099-C40C66FF867C}">
                  <a14:compatExt spid="_x0000_s1376"/>
                </a:ext>
                <a:ext uri="{FF2B5EF4-FFF2-40B4-BE49-F238E27FC236}">
                  <a16:creationId xmlns:a16="http://schemas.microsoft.com/office/drawing/2014/main" id="{00000000-0008-0000-00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529</xdr:row>
          <xdr:rowOff>9525</xdr:rowOff>
        </xdr:from>
        <xdr:to>
          <xdr:col>47</xdr:col>
          <xdr:colOff>9525</xdr:colOff>
          <xdr:row>529</xdr:row>
          <xdr:rowOff>342900</xdr:rowOff>
        </xdr:to>
        <xdr:sp macro="" textlink="">
          <xdr:nvSpPr>
            <xdr:cNvPr id="1377" name="Option Button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530</xdr:row>
          <xdr:rowOff>9525</xdr:rowOff>
        </xdr:from>
        <xdr:to>
          <xdr:col>47</xdr:col>
          <xdr:colOff>9525</xdr:colOff>
          <xdr:row>531</xdr:row>
          <xdr:rowOff>47625</xdr:rowOff>
        </xdr:to>
        <xdr:sp macro="" textlink="">
          <xdr:nvSpPr>
            <xdr:cNvPr id="1378" name="Option Button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330</xdr:row>
          <xdr:rowOff>0</xdr:rowOff>
        </xdr:from>
        <xdr:to>
          <xdr:col>47</xdr:col>
          <xdr:colOff>9525</xdr:colOff>
          <xdr:row>334</xdr:row>
          <xdr:rowOff>0</xdr:rowOff>
        </xdr:to>
        <xdr:sp macro="" textlink="">
          <xdr:nvSpPr>
            <xdr:cNvPr id="1419" name="Group Box 395" hidden="1">
              <a:extLst>
                <a:ext uri="{63B3BB69-23CF-44E3-9099-C40C66FF867C}">
                  <a14:compatExt spid="_x0000_s1419"/>
                </a:ext>
                <a:ext uri="{FF2B5EF4-FFF2-40B4-BE49-F238E27FC236}">
                  <a16:creationId xmlns:a16="http://schemas.microsoft.com/office/drawing/2014/main" id="{00000000-0008-0000-0000-00008B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341</xdr:row>
          <xdr:rowOff>0</xdr:rowOff>
        </xdr:from>
        <xdr:to>
          <xdr:col>47</xdr:col>
          <xdr:colOff>9525</xdr:colOff>
          <xdr:row>345</xdr:row>
          <xdr:rowOff>0</xdr:rowOff>
        </xdr:to>
        <xdr:sp macro="" textlink="">
          <xdr:nvSpPr>
            <xdr:cNvPr id="1420" name="Group Box 396" hidden="1">
              <a:extLst>
                <a:ext uri="{63B3BB69-23CF-44E3-9099-C40C66FF867C}">
                  <a14:compatExt spid="_x0000_s1420"/>
                </a:ext>
                <a:ext uri="{FF2B5EF4-FFF2-40B4-BE49-F238E27FC236}">
                  <a16:creationId xmlns:a16="http://schemas.microsoft.com/office/drawing/2014/main" id="{00000000-0008-0000-0000-00008C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374</xdr:row>
          <xdr:rowOff>0</xdr:rowOff>
        </xdr:from>
        <xdr:to>
          <xdr:col>47</xdr:col>
          <xdr:colOff>9525</xdr:colOff>
          <xdr:row>378</xdr:row>
          <xdr:rowOff>0</xdr:rowOff>
        </xdr:to>
        <xdr:sp macro="" textlink="">
          <xdr:nvSpPr>
            <xdr:cNvPr id="1421" name="Group Box 397" hidden="1">
              <a:extLst>
                <a:ext uri="{63B3BB69-23CF-44E3-9099-C40C66FF867C}">
                  <a14:compatExt spid="_x0000_s1421"/>
                </a:ext>
                <a:ext uri="{FF2B5EF4-FFF2-40B4-BE49-F238E27FC236}">
                  <a16:creationId xmlns:a16="http://schemas.microsoft.com/office/drawing/2014/main" id="{00000000-0008-0000-0000-00008D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414</xdr:row>
          <xdr:rowOff>0</xdr:rowOff>
        </xdr:from>
        <xdr:to>
          <xdr:col>47</xdr:col>
          <xdr:colOff>9525</xdr:colOff>
          <xdr:row>418</xdr:row>
          <xdr:rowOff>0</xdr:rowOff>
        </xdr:to>
        <xdr:sp macro="" textlink="">
          <xdr:nvSpPr>
            <xdr:cNvPr id="1424" name="Group Box 400" hidden="1">
              <a:extLst>
                <a:ext uri="{63B3BB69-23CF-44E3-9099-C40C66FF867C}">
                  <a14:compatExt spid="_x0000_s1424"/>
                </a:ext>
                <a:ext uri="{FF2B5EF4-FFF2-40B4-BE49-F238E27FC236}">
                  <a16:creationId xmlns:a16="http://schemas.microsoft.com/office/drawing/2014/main" id="{00000000-0008-0000-0000-000090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429</xdr:row>
          <xdr:rowOff>0</xdr:rowOff>
        </xdr:from>
        <xdr:to>
          <xdr:col>47</xdr:col>
          <xdr:colOff>9525</xdr:colOff>
          <xdr:row>432</xdr:row>
          <xdr:rowOff>9525</xdr:rowOff>
        </xdr:to>
        <xdr:sp macro="" textlink="">
          <xdr:nvSpPr>
            <xdr:cNvPr id="1425" name="Group Box 401" hidden="1">
              <a:extLst>
                <a:ext uri="{63B3BB69-23CF-44E3-9099-C40C66FF867C}">
                  <a14:compatExt spid="_x0000_s1425"/>
                </a:ext>
                <a:ext uri="{FF2B5EF4-FFF2-40B4-BE49-F238E27FC236}">
                  <a16:creationId xmlns:a16="http://schemas.microsoft.com/office/drawing/2014/main" id="{00000000-0008-0000-0000-000091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440</xdr:row>
          <xdr:rowOff>0</xdr:rowOff>
        </xdr:from>
        <xdr:to>
          <xdr:col>47</xdr:col>
          <xdr:colOff>9525</xdr:colOff>
          <xdr:row>444</xdr:row>
          <xdr:rowOff>0</xdr:rowOff>
        </xdr:to>
        <xdr:sp macro="" textlink="">
          <xdr:nvSpPr>
            <xdr:cNvPr id="1426" name="Group Box 402" hidden="1">
              <a:extLst>
                <a:ext uri="{63B3BB69-23CF-44E3-9099-C40C66FF867C}">
                  <a14:compatExt spid="_x0000_s1426"/>
                </a:ext>
                <a:ext uri="{FF2B5EF4-FFF2-40B4-BE49-F238E27FC236}">
                  <a16:creationId xmlns:a16="http://schemas.microsoft.com/office/drawing/2014/main" id="{00000000-0008-0000-0000-000092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469</xdr:row>
          <xdr:rowOff>0</xdr:rowOff>
        </xdr:from>
        <xdr:to>
          <xdr:col>47</xdr:col>
          <xdr:colOff>9525</xdr:colOff>
          <xdr:row>473</xdr:row>
          <xdr:rowOff>0</xdr:rowOff>
        </xdr:to>
        <xdr:sp macro="" textlink="">
          <xdr:nvSpPr>
            <xdr:cNvPr id="1428" name="Group Box 404" hidden="1">
              <a:extLst>
                <a:ext uri="{63B3BB69-23CF-44E3-9099-C40C66FF867C}">
                  <a14:compatExt spid="_x0000_s1428"/>
                </a:ext>
                <a:ext uri="{FF2B5EF4-FFF2-40B4-BE49-F238E27FC236}">
                  <a16:creationId xmlns:a16="http://schemas.microsoft.com/office/drawing/2014/main" id="{00000000-0008-0000-0000-000094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510</xdr:row>
          <xdr:rowOff>0</xdr:rowOff>
        </xdr:from>
        <xdr:to>
          <xdr:col>47</xdr:col>
          <xdr:colOff>9525</xdr:colOff>
          <xdr:row>512</xdr:row>
          <xdr:rowOff>0</xdr:rowOff>
        </xdr:to>
        <xdr:sp macro="" textlink="">
          <xdr:nvSpPr>
            <xdr:cNvPr id="1430" name="Group Box 406"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544</xdr:row>
          <xdr:rowOff>0</xdr:rowOff>
        </xdr:from>
        <xdr:to>
          <xdr:col>1</xdr:col>
          <xdr:colOff>9525</xdr:colOff>
          <xdr:row>545</xdr:row>
          <xdr:rowOff>0</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545</xdr:row>
          <xdr:rowOff>0</xdr:rowOff>
        </xdr:from>
        <xdr:to>
          <xdr:col>1</xdr:col>
          <xdr:colOff>9525</xdr:colOff>
          <xdr:row>545</xdr:row>
          <xdr:rowOff>276225</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546</xdr:row>
          <xdr:rowOff>0</xdr:rowOff>
        </xdr:from>
        <xdr:to>
          <xdr:col>1</xdr:col>
          <xdr:colOff>9525</xdr:colOff>
          <xdr:row>547</xdr:row>
          <xdr:rowOff>0</xdr:rowOff>
        </xdr:to>
        <xdr:sp macro="" textlink="">
          <xdr:nvSpPr>
            <xdr:cNvPr id="1460" name="Check Box 436" hidden="1">
              <a:extLst>
                <a:ext uri="{63B3BB69-23CF-44E3-9099-C40C66FF867C}">
                  <a14:compatExt spid="_x0000_s1460"/>
                </a:ext>
                <a:ext uri="{FF2B5EF4-FFF2-40B4-BE49-F238E27FC236}">
                  <a16:creationId xmlns:a16="http://schemas.microsoft.com/office/drawing/2014/main" id="{00000000-0008-0000-0000-0000B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546</xdr:row>
          <xdr:rowOff>0</xdr:rowOff>
        </xdr:from>
        <xdr:to>
          <xdr:col>13</xdr:col>
          <xdr:colOff>0</xdr:colOff>
          <xdr:row>547</xdr:row>
          <xdr:rowOff>0</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544</xdr:row>
          <xdr:rowOff>0</xdr:rowOff>
        </xdr:from>
        <xdr:to>
          <xdr:col>13</xdr:col>
          <xdr:colOff>0</xdr:colOff>
          <xdr:row>545</xdr:row>
          <xdr:rowOff>0</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545</xdr:row>
          <xdr:rowOff>0</xdr:rowOff>
        </xdr:from>
        <xdr:to>
          <xdr:col>13</xdr:col>
          <xdr:colOff>0</xdr:colOff>
          <xdr:row>545</xdr:row>
          <xdr:rowOff>276225</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549</xdr:row>
          <xdr:rowOff>0</xdr:rowOff>
        </xdr:from>
        <xdr:to>
          <xdr:col>1</xdr:col>
          <xdr:colOff>9525</xdr:colOff>
          <xdr:row>550</xdr:row>
          <xdr:rowOff>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550</xdr:row>
          <xdr:rowOff>0</xdr:rowOff>
        </xdr:from>
        <xdr:to>
          <xdr:col>1</xdr:col>
          <xdr:colOff>9525</xdr:colOff>
          <xdr:row>551</xdr:row>
          <xdr:rowOff>0</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000-0000B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549</xdr:row>
          <xdr:rowOff>0</xdr:rowOff>
        </xdr:from>
        <xdr:to>
          <xdr:col>13</xdr:col>
          <xdr:colOff>0</xdr:colOff>
          <xdr:row>550</xdr:row>
          <xdr:rowOff>0</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0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550</xdr:row>
          <xdr:rowOff>0</xdr:rowOff>
        </xdr:from>
        <xdr:to>
          <xdr:col>13</xdr:col>
          <xdr:colOff>0</xdr:colOff>
          <xdr:row>551</xdr:row>
          <xdr:rowOff>0</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0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551</xdr:row>
          <xdr:rowOff>0</xdr:rowOff>
        </xdr:from>
        <xdr:to>
          <xdr:col>1</xdr:col>
          <xdr:colOff>9525</xdr:colOff>
          <xdr:row>552</xdr:row>
          <xdr:rowOff>0</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551</xdr:row>
          <xdr:rowOff>0</xdr:rowOff>
        </xdr:from>
        <xdr:to>
          <xdr:col>13</xdr:col>
          <xdr:colOff>0</xdr:colOff>
          <xdr:row>552</xdr:row>
          <xdr:rowOff>0</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0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547</xdr:row>
          <xdr:rowOff>0</xdr:rowOff>
        </xdr:from>
        <xdr:to>
          <xdr:col>1</xdr:col>
          <xdr:colOff>9525</xdr:colOff>
          <xdr:row>548</xdr:row>
          <xdr:rowOff>0</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000-0000C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531</xdr:row>
          <xdr:rowOff>9525</xdr:rowOff>
        </xdr:from>
        <xdr:to>
          <xdr:col>47</xdr:col>
          <xdr:colOff>9525</xdr:colOff>
          <xdr:row>532</xdr:row>
          <xdr:rowOff>0</xdr:rowOff>
        </xdr:to>
        <xdr:sp macro="" textlink="">
          <xdr:nvSpPr>
            <xdr:cNvPr id="1550" name="Option Button 526" hidden="1">
              <a:extLst>
                <a:ext uri="{63B3BB69-23CF-44E3-9099-C40C66FF867C}">
                  <a14:compatExt spid="_x0000_s1550"/>
                </a:ext>
                <a:ext uri="{FF2B5EF4-FFF2-40B4-BE49-F238E27FC236}">
                  <a16:creationId xmlns:a16="http://schemas.microsoft.com/office/drawing/2014/main" id="{00000000-0008-0000-0000-00000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532</xdr:row>
          <xdr:rowOff>9525</xdr:rowOff>
        </xdr:from>
        <xdr:to>
          <xdr:col>47</xdr:col>
          <xdr:colOff>9525</xdr:colOff>
          <xdr:row>532</xdr:row>
          <xdr:rowOff>361950</xdr:rowOff>
        </xdr:to>
        <xdr:sp macro="" textlink="">
          <xdr:nvSpPr>
            <xdr:cNvPr id="1551" name="Option Button 527" hidden="1">
              <a:extLst>
                <a:ext uri="{63B3BB69-23CF-44E3-9099-C40C66FF867C}">
                  <a14:compatExt spid="_x0000_s1551"/>
                </a:ext>
                <a:ext uri="{FF2B5EF4-FFF2-40B4-BE49-F238E27FC236}">
                  <a16:creationId xmlns:a16="http://schemas.microsoft.com/office/drawing/2014/main" id="{00000000-0008-0000-0000-00000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403</xdr:row>
          <xdr:rowOff>0</xdr:rowOff>
        </xdr:from>
        <xdr:to>
          <xdr:col>29</xdr:col>
          <xdr:colOff>0</xdr:colOff>
          <xdr:row>403</xdr:row>
          <xdr:rowOff>323850</xdr:rowOff>
        </xdr:to>
        <xdr:sp macro="" textlink="">
          <xdr:nvSpPr>
            <xdr:cNvPr id="1553" name="Option Button 529" hidden="1">
              <a:extLst>
                <a:ext uri="{63B3BB69-23CF-44E3-9099-C40C66FF867C}">
                  <a14:compatExt spid="_x0000_s1553"/>
                </a:ext>
                <a:ext uri="{FF2B5EF4-FFF2-40B4-BE49-F238E27FC236}">
                  <a16:creationId xmlns:a16="http://schemas.microsoft.com/office/drawing/2014/main" id="{00000000-0008-0000-0000-00001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388</xdr:row>
          <xdr:rowOff>0</xdr:rowOff>
        </xdr:from>
        <xdr:to>
          <xdr:col>47</xdr:col>
          <xdr:colOff>9525</xdr:colOff>
          <xdr:row>390</xdr:row>
          <xdr:rowOff>0</xdr:rowOff>
        </xdr:to>
        <xdr:sp macro="" textlink="">
          <xdr:nvSpPr>
            <xdr:cNvPr id="1555" name="Group Box 531" hidden="1">
              <a:extLst>
                <a:ext uri="{63B3BB69-23CF-44E3-9099-C40C66FF867C}">
                  <a14:compatExt spid="_x0000_s1555"/>
                </a:ext>
                <a:ext uri="{FF2B5EF4-FFF2-40B4-BE49-F238E27FC236}">
                  <a16:creationId xmlns:a16="http://schemas.microsoft.com/office/drawing/2014/main" id="{00000000-0008-0000-0000-0000130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529</xdr:row>
          <xdr:rowOff>0</xdr:rowOff>
        </xdr:from>
        <xdr:to>
          <xdr:col>47</xdr:col>
          <xdr:colOff>9525</xdr:colOff>
          <xdr:row>533</xdr:row>
          <xdr:rowOff>0</xdr:rowOff>
        </xdr:to>
        <xdr:sp macro="" textlink="">
          <xdr:nvSpPr>
            <xdr:cNvPr id="1556" name="Group Box 532" hidden="1">
              <a:extLst>
                <a:ext uri="{63B3BB69-23CF-44E3-9099-C40C66FF867C}">
                  <a14:compatExt spid="_x0000_s1556"/>
                </a:ext>
                <a:ext uri="{FF2B5EF4-FFF2-40B4-BE49-F238E27FC236}">
                  <a16:creationId xmlns:a16="http://schemas.microsoft.com/office/drawing/2014/main" id="{00000000-0008-0000-0000-0000140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406</xdr:row>
          <xdr:rowOff>0</xdr:rowOff>
        </xdr:from>
        <xdr:to>
          <xdr:col>47</xdr:col>
          <xdr:colOff>9525</xdr:colOff>
          <xdr:row>407</xdr:row>
          <xdr:rowOff>0</xdr:rowOff>
        </xdr:to>
        <xdr:sp macro="" textlink="">
          <xdr:nvSpPr>
            <xdr:cNvPr id="1557" name="Option Button 533" hidden="1">
              <a:extLst>
                <a:ext uri="{63B3BB69-23CF-44E3-9099-C40C66FF867C}">
                  <a14:compatExt spid="_x0000_s1557"/>
                </a:ext>
                <a:ext uri="{FF2B5EF4-FFF2-40B4-BE49-F238E27FC236}">
                  <a16:creationId xmlns:a16="http://schemas.microsoft.com/office/drawing/2014/main" id="{00000000-0008-0000-0000-00001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406</xdr:row>
          <xdr:rowOff>590550</xdr:rowOff>
        </xdr:from>
        <xdr:to>
          <xdr:col>47</xdr:col>
          <xdr:colOff>9525</xdr:colOff>
          <xdr:row>408</xdr:row>
          <xdr:rowOff>9525</xdr:rowOff>
        </xdr:to>
        <xdr:sp macro="" textlink="">
          <xdr:nvSpPr>
            <xdr:cNvPr id="1558" name="Option Button 534" hidden="1">
              <a:extLst>
                <a:ext uri="{63B3BB69-23CF-44E3-9099-C40C66FF867C}">
                  <a14:compatExt spid="_x0000_s1558"/>
                </a:ext>
                <a:ext uri="{FF2B5EF4-FFF2-40B4-BE49-F238E27FC236}">
                  <a16:creationId xmlns:a16="http://schemas.microsoft.com/office/drawing/2014/main" id="{00000000-0008-0000-0000-00001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402</xdr:row>
          <xdr:rowOff>0</xdr:rowOff>
        </xdr:from>
        <xdr:to>
          <xdr:col>47</xdr:col>
          <xdr:colOff>9525</xdr:colOff>
          <xdr:row>408</xdr:row>
          <xdr:rowOff>9525</xdr:rowOff>
        </xdr:to>
        <xdr:sp macro="" textlink="">
          <xdr:nvSpPr>
            <xdr:cNvPr id="1587" name="Group Box 563" hidden="1">
              <a:extLst>
                <a:ext uri="{63B3BB69-23CF-44E3-9099-C40C66FF867C}">
                  <a14:compatExt spid="_x0000_s1587"/>
                </a:ext>
                <a:ext uri="{FF2B5EF4-FFF2-40B4-BE49-F238E27FC236}">
                  <a16:creationId xmlns:a16="http://schemas.microsoft.com/office/drawing/2014/main" id="{00000000-0008-0000-0000-0000330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513</xdr:row>
          <xdr:rowOff>0</xdr:rowOff>
        </xdr:from>
        <xdr:to>
          <xdr:col>47</xdr:col>
          <xdr:colOff>9525</xdr:colOff>
          <xdr:row>514</xdr:row>
          <xdr:rowOff>0</xdr:rowOff>
        </xdr:to>
        <xdr:sp macro="" textlink="">
          <xdr:nvSpPr>
            <xdr:cNvPr id="1621" name="Check Box 597" hidden="1">
              <a:extLst>
                <a:ext uri="{63B3BB69-23CF-44E3-9099-C40C66FF867C}">
                  <a14:compatExt spid="_x0000_s1621"/>
                </a:ext>
                <a:ext uri="{FF2B5EF4-FFF2-40B4-BE49-F238E27FC236}">
                  <a16:creationId xmlns:a16="http://schemas.microsoft.com/office/drawing/2014/main" id="{00000000-0008-0000-0000-00005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514</xdr:row>
          <xdr:rowOff>0</xdr:rowOff>
        </xdr:from>
        <xdr:to>
          <xdr:col>47</xdr:col>
          <xdr:colOff>9525</xdr:colOff>
          <xdr:row>515</xdr:row>
          <xdr:rowOff>0</xdr:rowOff>
        </xdr:to>
        <xdr:sp macro="" textlink="">
          <xdr:nvSpPr>
            <xdr:cNvPr id="1622" name="Check Box 598" hidden="1">
              <a:extLst>
                <a:ext uri="{63B3BB69-23CF-44E3-9099-C40C66FF867C}">
                  <a14:compatExt spid="_x0000_s1622"/>
                </a:ext>
                <a:ext uri="{FF2B5EF4-FFF2-40B4-BE49-F238E27FC236}">
                  <a16:creationId xmlns:a16="http://schemas.microsoft.com/office/drawing/2014/main" id="{00000000-0008-0000-0000-00005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515</xdr:row>
          <xdr:rowOff>0</xdr:rowOff>
        </xdr:from>
        <xdr:to>
          <xdr:col>47</xdr:col>
          <xdr:colOff>9525</xdr:colOff>
          <xdr:row>516</xdr:row>
          <xdr:rowOff>0</xdr:rowOff>
        </xdr:to>
        <xdr:sp macro="" textlink="">
          <xdr:nvSpPr>
            <xdr:cNvPr id="1623" name="Check Box 599" hidden="1">
              <a:extLst>
                <a:ext uri="{63B3BB69-23CF-44E3-9099-C40C66FF867C}">
                  <a14:compatExt spid="_x0000_s1623"/>
                </a:ext>
                <a:ext uri="{FF2B5EF4-FFF2-40B4-BE49-F238E27FC236}">
                  <a16:creationId xmlns:a16="http://schemas.microsoft.com/office/drawing/2014/main" id="{00000000-0008-0000-0000-00005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516</xdr:row>
          <xdr:rowOff>0</xdr:rowOff>
        </xdr:from>
        <xdr:to>
          <xdr:col>47</xdr:col>
          <xdr:colOff>9525</xdr:colOff>
          <xdr:row>517</xdr:row>
          <xdr:rowOff>0</xdr:rowOff>
        </xdr:to>
        <xdr:sp macro="" textlink="">
          <xdr:nvSpPr>
            <xdr:cNvPr id="1624" name="Check Box 600" hidden="1">
              <a:extLst>
                <a:ext uri="{63B3BB69-23CF-44E3-9099-C40C66FF867C}">
                  <a14:compatExt spid="_x0000_s1624"/>
                </a:ext>
                <a:ext uri="{FF2B5EF4-FFF2-40B4-BE49-F238E27FC236}">
                  <a16:creationId xmlns:a16="http://schemas.microsoft.com/office/drawing/2014/main" id="{00000000-0008-0000-0000-00005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518</xdr:row>
          <xdr:rowOff>0</xdr:rowOff>
        </xdr:from>
        <xdr:to>
          <xdr:col>47</xdr:col>
          <xdr:colOff>9525</xdr:colOff>
          <xdr:row>519</xdr:row>
          <xdr:rowOff>0</xdr:rowOff>
        </xdr:to>
        <xdr:sp macro="" textlink="">
          <xdr:nvSpPr>
            <xdr:cNvPr id="1625" name="Check Box 601" hidden="1">
              <a:extLst>
                <a:ext uri="{63B3BB69-23CF-44E3-9099-C40C66FF867C}">
                  <a14:compatExt spid="_x0000_s1625"/>
                </a:ext>
                <a:ext uri="{FF2B5EF4-FFF2-40B4-BE49-F238E27FC236}">
                  <a16:creationId xmlns:a16="http://schemas.microsoft.com/office/drawing/2014/main" id="{00000000-0008-0000-0000-00005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593908</xdr:colOff>
      <xdr:row>1</xdr:row>
      <xdr:rowOff>11205</xdr:rowOff>
    </xdr:from>
    <xdr:to>
      <xdr:col>39</xdr:col>
      <xdr:colOff>1109379</xdr:colOff>
      <xdr:row>19</xdr:row>
      <xdr:rowOff>123264</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7597584" y="201705"/>
          <a:ext cx="10455089" cy="81578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i="0" u="sng">
              <a:solidFill>
                <a:schemeClr val="dk1"/>
              </a:solidFill>
              <a:effectLst/>
              <a:latin typeface="+mn-lt"/>
              <a:ea typeface="+mn-ea"/>
              <a:cs typeface="+mn-cs"/>
            </a:rPr>
            <a:t>Technische Hinweise</a:t>
          </a:r>
          <a:r>
            <a:rPr lang="de-DE" sz="1100">
              <a:solidFill>
                <a:schemeClr val="dk1"/>
              </a:solidFill>
              <a:effectLst/>
              <a:latin typeface="+mn-lt"/>
              <a:ea typeface="+mn-ea"/>
              <a:cs typeface="+mn-cs"/>
            </a:rPr>
            <a:t> </a:t>
          </a:r>
          <a:endParaRPr lang="de-DE">
            <a:effectLst/>
          </a:endParaRPr>
        </a:p>
        <a:p>
          <a:pPr eaLnBrk="1" fontAlgn="auto" latinLnBrk="0" hangingPunct="1"/>
          <a:endParaRPr lang="de-DE" sz="1100">
            <a:solidFill>
              <a:schemeClr val="dk1"/>
            </a:solidFill>
            <a:effectLst/>
            <a:latin typeface="+mn-lt"/>
            <a:ea typeface="+mn-ea"/>
            <a:cs typeface="+mn-cs"/>
          </a:endParaRPr>
        </a:p>
        <a:p>
          <a:pPr eaLnBrk="1" fontAlgn="auto" latinLnBrk="0" hangingPunct="1"/>
          <a:r>
            <a:rPr lang="de-DE" sz="1100">
              <a:solidFill>
                <a:schemeClr val="dk1"/>
              </a:solidFill>
              <a:effectLst/>
              <a:latin typeface="+mn-lt"/>
              <a:ea typeface="+mn-ea"/>
              <a:cs typeface="+mn-cs"/>
            </a:rPr>
            <a:t>Vor  Weitergabe des Formulars zum Ausfüllen (an Zuwendungsempfänger) sind </a:t>
          </a:r>
          <a:endParaRPr lang="de-DE">
            <a:effectLst/>
          </a:endParaRPr>
        </a:p>
        <a:p>
          <a:pPr eaLnBrk="1" fontAlgn="auto" latinLnBrk="0" hangingPunct="1"/>
          <a:r>
            <a:rPr lang="de-DE" sz="1100">
              <a:solidFill>
                <a:schemeClr val="dk1"/>
              </a:solidFill>
              <a:effectLst/>
              <a:latin typeface="+mn-lt"/>
              <a:ea typeface="+mn-ea"/>
              <a:cs typeface="+mn-cs"/>
            </a:rPr>
            <a:t>-die Spalten AD bis AQ auszublenden </a:t>
          </a:r>
          <a:endParaRPr lang="de-DE">
            <a:effectLst/>
          </a:endParaRPr>
        </a:p>
        <a:p>
          <a:pPr eaLnBrk="1" fontAlgn="auto" latinLnBrk="0" hangingPunct="1"/>
          <a:r>
            <a:rPr lang="de-DE" sz="1100">
              <a:solidFill>
                <a:schemeClr val="dk1"/>
              </a:solidFill>
              <a:effectLst/>
              <a:latin typeface="+mn-lt"/>
              <a:ea typeface="+mn-ea"/>
              <a:cs typeface="+mn-cs"/>
            </a:rPr>
            <a:t>-der Blattschutz sowie</a:t>
          </a:r>
          <a:r>
            <a:rPr lang="de-DE" sz="1100" baseline="0">
              <a:solidFill>
                <a:schemeClr val="dk1"/>
              </a:solidFill>
              <a:effectLst/>
              <a:latin typeface="+mn-lt"/>
              <a:ea typeface="+mn-ea"/>
              <a:cs typeface="+mn-cs"/>
            </a:rPr>
            <a:t>  Arbeitsmappenschutz </a:t>
          </a:r>
          <a:r>
            <a:rPr lang="de-DE" sz="1100">
              <a:solidFill>
                <a:schemeClr val="dk1"/>
              </a:solidFill>
              <a:effectLst/>
              <a:latin typeface="+mn-lt"/>
              <a:ea typeface="+mn-ea"/>
              <a:cs typeface="+mn-cs"/>
            </a:rPr>
            <a:t>zu aktivieren</a:t>
          </a:r>
          <a:endParaRPr lang="de-DE">
            <a:effectLst/>
          </a:endParaRPr>
        </a:p>
        <a:p>
          <a:pPr eaLnBrk="1" fontAlgn="auto" latinLnBrk="0" hangingPunct="1"/>
          <a:r>
            <a:rPr lang="de-DE" sz="1100">
              <a:solidFill>
                <a:schemeClr val="dk1"/>
              </a:solidFill>
              <a:effectLst/>
              <a:latin typeface="+mn-lt"/>
              <a:ea typeface="+mn-ea"/>
              <a:cs typeface="+mn-cs"/>
            </a:rPr>
            <a:t>-die Ansicht der Arbeitsblätter  auf "Normal" (Menu</a:t>
          </a:r>
          <a:r>
            <a:rPr lang="de-DE" sz="1100" baseline="0">
              <a:solidFill>
                <a:schemeClr val="dk1"/>
              </a:solidFill>
              <a:effectLst/>
              <a:latin typeface="+mn-lt"/>
              <a:ea typeface="+mn-ea"/>
              <a:cs typeface="+mn-cs"/>
            </a:rPr>
            <a:t> "Arbeitsmappenansichten") </a:t>
          </a:r>
          <a:r>
            <a:rPr lang="de-DE" sz="1100">
              <a:solidFill>
                <a:schemeClr val="dk1"/>
              </a:solidFill>
              <a:effectLst/>
              <a:latin typeface="+mn-lt"/>
              <a:ea typeface="+mn-ea"/>
              <a:cs typeface="+mn-cs"/>
            </a:rPr>
            <a:t>und der Zoomfaktor  auf 100% einzustellen</a:t>
          </a:r>
          <a:r>
            <a:rPr lang="de-DE" sz="1100" baseline="0">
              <a:solidFill>
                <a:schemeClr val="dk1"/>
              </a:solidFill>
              <a:effectLst/>
              <a:latin typeface="+mn-lt"/>
              <a:ea typeface="+mn-ea"/>
              <a:cs typeface="+mn-cs"/>
            </a:rPr>
            <a:t>.</a:t>
          </a:r>
          <a:endParaRPr lang="de-DE">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de-DE" sz="1100">
            <a:solidFill>
              <a:schemeClr val="dk1"/>
            </a:solidFill>
            <a:effectLst/>
            <a:latin typeface="+mn-lt"/>
            <a:ea typeface="+mn-ea"/>
            <a:cs typeface="+mn-cs"/>
          </a:endParaRPr>
        </a:p>
        <a:p>
          <a:r>
            <a:rPr lang="de-DE" sz="1100" b="1">
              <a:solidFill>
                <a:schemeClr val="dk1"/>
              </a:solidFill>
              <a:effectLst/>
              <a:latin typeface="+mn-lt"/>
              <a:ea typeface="+mn-ea"/>
              <a:cs typeface="+mn-cs"/>
            </a:rPr>
            <a:t>Weitere Erläuterungen :</a:t>
          </a:r>
          <a:endParaRPr lang="de-DE">
            <a:effectLst/>
          </a:endParaRPr>
        </a:p>
        <a:p>
          <a:r>
            <a:rPr lang="de-DE" sz="1100" b="0">
              <a:solidFill>
                <a:schemeClr val="dk1"/>
              </a:solidFill>
              <a:effectLst/>
              <a:latin typeface="+mn-lt"/>
              <a:ea typeface="+mn-ea"/>
              <a:cs typeface="+mn-cs"/>
            </a:rPr>
            <a:t>Die Formulare</a:t>
          </a:r>
          <a:r>
            <a:rPr lang="de-DE" sz="1100" b="0" baseline="0">
              <a:solidFill>
                <a:schemeClr val="dk1"/>
              </a:solidFill>
              <a:effectLst/>
              <a:latin typeface="+mn-lt"/>
              <a:ea typeface="+mn-ea"/>
              <a:cs typeface="+mn-cs"/>
            </a:rPr>
            <a:t> für alle Maßnahmen sind nach demselben Grundprinzip aufgebaut und gegliedert in  </a:t>
          </a:r>
          <a:endParaRPr lang="de-DE">
            <a:effectLst/>
          </a:endParaRPr>
        </a:p>
        <a:p>
          <a:r>
            <a:rPr lang="de-DE" sz="1100" b="0" baseline="0">
              <a:solidFill>
                <a:schemeClr val="dk1"/>
              </a:solidFill>
              <a:effectLst/>
              <a:latin typeface="+mn-lt"/>
              <a:ea typeface="+mn-ea"/>
              <a:cs typeface="+mn-cs"/>
            </a:rPr>
            <a:t>Teil I:  Projekteinordnung und Outputindikatoren</a:t>
          </a:r>
          <a:endParaRPr lang="de-DE">
            <a:effectLst/>
          </a:endParaRPr>
        </a:p>
        <a:p>
          <a:r>
            <a:rPr lang="de-DE" sz="1100" b="0" baseline="0">
              <a:solidFill>
                <a:schemeClr val="dk1"/>
              </a:solidFill>
              <a:effectLst/>
              <a:latin typeface="+mn-lt"/>
              <a:ea typeface="+mn-ea"/>
              <a:cs typeface="+mn-cs"/>
            </a:rPr>
            <a:t>Teil II-A: Querschnittsziel Nachhaltige Entwicklung</a:t>
          </a:r>
          <a:endParaRPr lang="de-DE">
            <a:effectLst/>
          </a:endParaRPr>
        </a:p>
        <a:p>
          <a:r>
            <a:rPr lang="de-DE" sz="1100" b="0" baseline="0">
              <a:solidFill>
                <a:schemeClr val="dk1"/>
              </a:solidFill>
              <a:effectLst/>
              <a:latin typeface="+mn-lt"/>
              <a:ea typeface="+mn-ea"/>
              <a:cs typeface="+mn-cs"/>
            </a:rPr>
            <a:t>	Investive Projekte:  Fragen zu direkten und zu indirekten Umweltwirkungen, d.h. Fragen  Nr. 1 bis 11</a:t>
          </a:r>
          <a:endParaRPr lang="de-DE">
            <a:effectLst/>
          </a:endParaRPr>
        </a:p>
        <a:p>
          <a:r>
            <a:rPr lang="de-DE" sz="1100" b="0" baseline="0">
              <a:solidFill>
                <a:schemeClr val="dk1"/>
              </a:solidFill>
              <a:effectLst/>
              <a:latin typeface="+mn-lt"/>
              <a:ea typeface="+mn-ea"/>
              <a:cs typeface="+mn-cs"/>
            </a:rPr>
            <a:t>	Nicht-investive Projekte: Fragen zu indirekten Umweltwirkungen, d.h. Fragen Nr. 7 bis 11, im Formular  erhält Frage 7 die Nr. 1 </a:t>
          </a:r>
          <a:endParaRPr lang="de-DE">
            <a:effectLst/>
          </a:endParaRPr>
        </a:p>
        <a:p>
          <a:r>
            <a:rPr lang="de-DE" sz="1100" b="0" baseline="0">
              <a:solidFill>
                <a:schemeClr val="dk1"/>
              </a:solidFill>
              <a:effectLst/>
              <a:latin typeface="+mn-lt"/>
              <a:ea typeface="+mn-ea"/>
              <a:cs typeface="+mn-cs"/>
            </a:rPr>
            <a:t>Teil II-B.1:  Querschnittsziel Chancengleichheit und Nichdiskriminierung </a:t>
          </a:r>
          <a:endParaRPr lang="de-DE">
            <a:effectLst/>
          </a:endParaRPr>
        </a:p>
        <a:p>
          <a:r>
            <a:rPr lang="de-DE" sz="1100" b="0" baseline="0">
              <a:solidFill>
                <a:schemeClr val="dk1"/>
              </a:solidFill>
              <a:effectLst/>
              <a:latin typeface="+mn-lt"/>
              <a:ea typeface="+mn-ea"/>
              <a:cs typeface="+mn-cs"/>
            </a:rPr>
            <a:t>Teil II-B.2: Querschnittsziel Gleichstellung von Männern und Frauen</a:t>
          </a:r>
          <a:endParaRPr lang="de-DE">
            <a:effectLst/>
          </a:endParaRPr>
        </a:p>
        <a:p>
          <a:r>
            <a:rPr lang="de-DE" sz="1100" b="0" baseline="0">
              <a:solidFill>
                <a:schemeClr val="dk1"/>
              </a:solidFill>
              <a:effectLst/>
              <a:latin typeface="+mn-lt"/>
              <a:ea typeface="+mn-ea"/>
              <a:cs typeface="+mn-cs"/>
            </a:rPr>
            <a:t>In der Indikatorenmatrix (vgl. jew. aktuelle Fassung auf O unter EFRE 2014/ Indikatoren) ist dokumentiert, welche Output- und Querschnittsindikatoren für welche Maßnahmen/Förderinstrumente relevant sind und welche in die Formulare Zielbeiträg aufzunehmen sind. Einzelne textliche Inhalte des Formulars sind je nach Maßnahme anzupassen. Betreffende Zellen/Passagen sind durch  gelb hinterlegte Anmerkungen in der Spalte AE gekennzeichnet.</a:t>
          </a:r>
          <a:endParaRPr lang="de-DE">
            <a:effectLst/>
          </a:endParaRPr>
        </a:p>
        <a:p>
          <a:endParaRPr lang="de-DE" sz="1100" b="1">
            <a:solidFill>
              <a:schemeClr val="dk1"/>
            </a:solidFill>
            <a:effectLst/>
            <a:latin typeface="+mn-lt"/>
            <a:ea typeface="+mn-ea"/>
            <a:cs typeface="+mn-cs"/>
          </a:endParaRPr>
        </a:p>
        <a:p>
          <a:r>
            <a:rPr lang="de-DE" sz="1100" b="1">
              <a:solidFill>
                <a:schemeClr val="dk1"/>
              </a:solidFill>
              <a:effectLst/>
              <a:latin typeface="+mn-lt"/>
              <a:ea typeface="+mn-ea"/>
              <a:cs typeface="+mn-cs"/>
            </a:rPr>
            <a:t>Inhalte in Feldern außerhalb</a:t>
          </a:r>
          <a:r>
            <a:rPr lang="de-DE" sz="1100" b="1" baseline="0">
              <a:solidFill>
                <a:schemeClr val="dk1"/>
              </a:solidFill>
              <a:effectLst/>
              <a:latin typeface="+mn-lt"/>
              <a:ea typeface="+mn-ea"/>
              <a:cs typeface="+mn-cs"/>
            </a:rPr>
            <a:t> des Formulars </a:t>
          </a:r>
          <a:endParaRPr lang="de-DE">
            <a:effectLst/>
          </a:endParaRPr>
        </a:p>
        <a:p>
          <a:r>
            <a:rPr lang="de-DE" sz="1100">
              <a:solidFill>
                <a:schemeClr val="dk1"/>
              </a:solidFill>
              <a:effectLst/>
              <a:latin typeface="+mn-lt"/>
              <a:ea typeface="+mn-ea"/>
              <a:cs typeface="+mn-cs"/>
            </a:rPr>
            <a:t>In den Spalten ab  AD  sind  technische Erläuterungen</a:t>
          </a:r>
          <a:r>
            <a:rPr lang="de-DE" sz="1100" baseline="0">
              <a:solidFill>
                <a:schemeClr val="dk1"/>
              </a:solidFill>
              <a:effectLst/>
              <a:latin typeface="+mn-lt"/>
              <a:ea typeface="+mn-ea"/>
              <a:cs typeface="+mn-cs"/>
            </a:rPr>
            <a:t> zum Formular sowie </a:t>
          </a:r>
          <a:r>
            <a:rPr lang="de-DE" sz="1100">
              <a:solidFill>
                <a:schemeClr val="dk1"/>
              </a:solidFill>
              <a:effectLst/>
              <a:latin typeface="+mn-lt"/>
              <a:ea typeface="+mn-ea"/>
              <a:cs typeface="+mn-cs"/>
            </a:rPr>
            <a:t>Ausgabefelder</a:t>
          </a:r>
          <a:r>
            <a:rPr lang="de-DE" sz="1100" baseline="0">
              <a:solidFill>
                <a:schemeClr val="dk1"/>
              </a:solidFill>
              <a:effectLst/>
              <a:latin typeface="+mn-lt"/>
              <a:ea typeface="+mn-ea"/>
              <a:cs typeface="+mn-cs"/>
            </a:rPr>
            <a:t>  für Optionsfelder (OF) und Kontrollkästchen </a:t>
          </a:r>
          <a:r>
            <a:rPr lang="de-DE" sz="1100">
              <a:solidFill>
                <a:schemeClr val="dk1"/>
              </a:solidFill>
              <a:effectLst/>
              <a:latin typeface="+mn-lt"/>
              <a:ea typeface="+mn-ea"/>
              <a:cs typeface="+mn-cs"/>
            </a:rPr>
            <a:t>enthalten.</a:t>
          </a:r>
          <a:r>
            <a:rPr lang="de-DE" sz="1100" baseline="0">
              <a:solidFill>
                <a:schemeClr val="dk1"/>
              </a:solidFill>
              <a:effectLst/>
              <a:latin typeface="+mn-lt"/>
              <a:ea typeface="+mn-ea"/>
              <a:cs typeface="+mn-cs"/>
            </a:rPr>
            <a:t> A</a:t>
          </a:r>
          <a:r>
            <a:rPr lang="de-DE" sz="1100">
              <a:solidFill>
                <a:schemeClr val="dk1"/>
              </a:solidFill>
              <a:effectLst/>
              <a:latin typeface="+mn-lt"/>
              <a:ea typeface="+mn-ea"/>
              <a:cs typeface="+mn-cs"/>
            </a:rPr>
            <a:t>b Spalt</a:t>
          </a:r>
          <a:r>
            <a:rPr lang="de-DE" sz="1100" baseline="0">
              <a:solidFill>
                <a:schemeClr val="dk1"/>
              </a:solidFill>
              <a:effectLst/>
              <a:latin typeface="+mn-lt"/>
              <a:ea typeface="+mn-ea"/>
              <a:cs typeface="+mn-cs"/>
            </a:rPr>
            <a:t> AE sind Zellen mit </a:t>
          </a:r>
          <a:r>
            <a:rPr lang="de-DE" sz="1100">
              <a:solidFill>
                <a:schemeClr val="dk1"/>
              </a:solidFill>
              <a:effectLst/>
              <a:latin typeface="+mn-lt"/>
              <a:ea typeface="+mn-ea"/>
              <a:cs typeface="+mn-cs"/>
            </a:rPr>
            <a:t>Ergebnissen der Bewertungen in den Querschnittszielen  enthalten. Diese sind grau hinterlegt. Die</a:t>
          </a:r>
          <a:r>
            <a:rPr lang="de-DE" sz="1100" baseline="0">
              <a:solidFill>
                <a:schemeClr val="dk1"/>
              </a:solidFill>
              <a:effectLst/>
              <a:latin typeface="+mn-lt"/>
              <a:ea typeface="+mn-ea"/>
              <a:cs typeface="+mn-cs"/>
            </a:rPr>
            <a:t> Z</a:t>
          </a:r>
          <a:r>
            <a:rPr lang="de-DE" sz="1100">
              <a:solidFill>
                <a:schemeClr val="dk1"/>
              </a:solidFill>
              <a:effectLst/>
              <a:latin typeface="+mn-lt"/>
              <a:ea typeface="+mn-ea"/>
              <a:cs typeface="+mn-cs"/>
            </a:rPr>
            <a:t>ellen , auf die  die Auswertungsdatei </a:t>
          </a:r>
          <a:r>
            <a:rPr lang="de-DE" sz="1100" baseline="0">
              <a:solidFill>
                <a:schemeClr val="dk1"/>
              </a:solidFill>
              <a:effectLst/>
              <a:latin typeface="+mn-lt"/>
              <a:ea typeface="+mn-ea"/>
              <a:cs typeface="+mn-cs"/>
            </a:rPr>
            <a:t> z</a:t>
          </a:r>
          <a:r>
            <a:rPr lang="de-DE" sz="1100">
              <a:solidFill>
                <a:schemeClr val="dk1"/>
              </a:solidFill>
              <a:effectLst/>
              <a:latin typeface="+mn-lt"/>
              <a:ea typeface="+mn-ea"/>
              <a:cs typeface="+mn-cs"/>
            </a:rPr>
            <a:t>ur </a:t>
          </a:r>
          <a:r>
            <a:rPr lang="de-DE" sz="1100" baseline="0">
              <a:solidFill>
                <a:schemeClr val="dk1"/>
              </a:solidFill>
              <a:effectLst/>
              <a:latin typeface="+mn-lt"/>
              <a:ea typeface="+mn-ea"/>
              <a:cs typeface="+mn-cs"/>
            </a:rPr>
            <a:t>Ermitlung des Bewertungsergebnisses in den Querschnittszielen zugreift , sin</a:t>
          </a:r>
          <a:r>
            <a:rPr lang="de-DE" sz="1100">
              <a:solidFill>
                <a:schemeClr val="dk1"/>
              </a:solidFill>
              <a:effectLst/>
              <a:latin typeface="+mn-lt"/>
              <a:ea typeface="+mn-ea"/>
              <a:cs typeface="+mn-cs"/>
            </a:rPr>
            <a:t>d</a:t>
          </a:r>
          <a:r>
            <a:rPr lang="de-DE" sz="1100" baseline="0">
              <a:solidFill>
                <a:schemeClr val="dk1"/>
              </a:solidFill>
              <a:effectLst/>
              <a:latin typeface="+mn-lt"/>
              <a:ea typeface="+mn-ea"/>
              <a:cs typeface="+mn-cs"/>
            </a:rPr>
            <a:t> </a:t>
          </a:r>
          <a:r>
            <a:rPr lang="de-DE" sz="1100">
              <a:solidFill>
                <a:schemeClr val="dk1"/>
              </a:solidFill>
              <a:effectLst/>
              <a:latin typeface="+mn-lt"/>
              <a:ea typeface="+mn-ea"/>
              <a:cs typeface="+mn-cs"/>
            </a:rPr>
            <a:t>mit definierten</a:t>
          </a:r>
          <a:r>
            <a:rPr lang="de-DE" sz="1100" baseline="0">
              <a:solidFill>
                <a:schemeClr val="dk1"/>
              </a:solidFill>
              <a:effectLst/>
              <a:latin typeface="+mn-lt"/>
              <a:ea typeface="+mn-ea"/>
              <a:cs typeface="+mn-cs"/>
            </a:rPr>
            <a:t> </a:t>
          </a:r>
          <a:r>
            <a:rPr lang="de-DE" sz="1100">
              <a:solidFill>
                <a:schemeClr val="dk1"/>
              </a:solidFill>
              <a:effectLst/>
              <a:latin typeface="+mn-lt"/>
              <a:ea typeface="+mn-ea"/>
              <a:cs typeface="+mn-cs"/>
            </a:rPr>
            <a:t> Namen bezeichnet</a:t>
          </a:r>
          <a:r>
            <a:rPr lang="de-DE" sz="1100" baseline="0">
              <a:solidFill>
                <a:schemeClr val="dk1"/>
              </a:solidFill>
              <a:effectLst/>
              <a:latin typeface="+mn-lt"/>
              <a:ea typeface="+mn-ea"/>
              <a:cs typeface="+mn-cs"/>
            </a:rPr>
            <a:t> </a:t>
          </a:r>
          <a:r>
            <a:rPr lang="de-DE" sz="1100">
              <a:solidFill>
                <a:schemeClr val="dk1"/>
              </a:solidFill>
              <a:effectLst/>
              <a:latin typeface="+mn-lt"/>
              <a:ea typeface="+mn-ea"/>
              <a:cs typeface="+mn-cs"/>
            </a:rPr>
            <a:t> (z.B. "_2_Fläche".), die in allen Formularen gleich lauten müssen und nicht verändert werden dürfen</a:t>
          </a:r>
          <a:r>
            <a:rPr lang="de-DE" sz="1100" baseline="0">
              <a:solidFill>
                <a:schemeClr val="dk1"/>
              </a:solidFill>
              <a:effectLst/>
              <a:latin typeface="+mn-lt"/>
              <a:ea typeface="+mn-ea"/>
              <a:cs typeface="+mn-cs"/>
            </a:rPr>
            <a:t>, um die Funktion des Makros in der auswertungsdatei für die L-Bank (s.u.) zu erhalten.</a:t>
          </a:r>
          <a:r>
            <a:rPr lang="de-DE" sz="1100">
              <a:solidFill>
                <a:schemeClr val="dk1"/>
              </a:solidFill>
              <a:effectLst/>
              <a:latin typeface="+mn-lt"/>
              <a:ea typeface="+mn-ea"/>
              <a:cs typeface="+mn-cs"/>
            </a:rPr>
            <a:t> </a:t>
          </a:r>
          <a:r>
            <a:rPr lang="de-DE" sz="1100" baseline="0">
              <a:solidFill>
                <a:schemeClr val="dk1"/>
              </a:solidFill>
              <a:effectLst/>
              <a:latin typeface="+mn-lt"/>
              <a:ea typeface="+mn-ea"/>
              <a:cs typeface="+mn-cs"/>
            </a:rPr>
            <a:t>E</a:t>
          </a:r>
          <a:r>
            <a:rPr lang="de-DE" sz="1100">
              <a:solidFill>
                <a:schemeClr val="dk1"/>
              </a:solidFill>
              <a:effectLst/>
              <a:latin typeface="+mn-lt"/>
              <a:ea typeface="+mn-ea"/>
              <a:cs typeface="+mn-cs"/>
            </a:rPr>
            <a:t>ine Liste dieser Namen ist in der Auswertungsdatei für die L-Bank enthalten (dort ausgeblendet)</a:t>
          </a:r>
          <a:endParaRPr lang="de-DE">
            <a:effectLst/>
          </a:endParaRPr>
        </a:p>
        <a:p>
          <a:endParaRPr lang="de-DE" sz="1100" b="1">
            <a:solidFill>
              <a:schemeClr val="dk1"/>
            </a:solidFill>
            <a:effectLst/>
            <a:latin typeface="+mn-lt"/>
            <a:ea typeface="+mn-ea"/>
            <a:cs typeface="+mn-cs"/>
          </a:endParaRPr>
        </a:p>
        <a:p>
          <a:r>
            <a:rPr lang="de-DE" sz="1100" b="1">
              <a:solidFill>
                <a:schemeClr val="dk1"/>
              </a:solidFill>
              <a:effectLst/>
              <a:latin typeface="+mn-lt"/>
              <a:ea typeface="+mn-ea"/>
              <a:cs typeface="+mn-cs"/>
            </a:rPr>
            <a:t>Zellbezüge</a:t>
          </a:r>
          <a:r>
            <a:rPr lang="de-DE" sz="1100" b="1" baseline="0">
              <a:solidFill>
                <a:schemeClr val="dk1"/>
              </a:solidFill>
              <a:effectLst/>
              <a:latin typeface="+mn-lt"/>
              <a:ea typeface="+mn-ea"/>
              <a:cs typeface="+mn-cs"/>
            </a:rPr>
            <a:t> für die Auswertungsdatei bei der L-Bank</a:t>
          </a:r>
          <a:endParaRPr lang="de-DE">
            <a:effectLst/>
          </a:endParaRPr>
        </a:p>
        <a:p>
          <a:pPr eaLnBrk="1" fontAlgn="auto" latinLnBrk="0" hangingPunct="1"/>
          <a:r>
            <a:rPr lang="de-DE" sz="1100">
              <a:solidFill>
                <a:schemeClr val="dk1"/>
              </a:solidFill>
              <a:effectLst/>
              <a:latin typeface="+mn-lt"/>
              <a:ea typeface="+mn-ea"/>
              <a:cs typeface="+mn-cs"/>
            </a:rPr>
            <a:t>Die VB stellt der  L-Bank  zur Ergebnisermittlung und Plausibiilisierung</a:t>
          </a:r>
          <a:r>
            <a:rPr lang="de-DE" sz="1100" baseline="0">
              <a:solidFill>
                <a:schemeClr val="dk1"/>
              </a:solidFill>
              <a:effectLst/>
              <a:latin typeface="+mn-lt"/>
              <a:ea typeface="+mn-ea"/>
              <a:cs typeface="+mn-cs"/>
            </a:rPr>
            <a:t>  der Angaben zu den Querschnittszielen </a:t>
          </a:r>
          <a:r>
            <a:rPr lang="de-DE" sz="1100">
              <a:solidFill>
                <a:schemeClr val="dk1"/>
              </a:solidFill>
              <a:effectLst/>
              <a:latin typeface="+mn-lt"/>
              <a:ea typeface="+mn-ea"/>
              <a:cs typeface="+mn-cs"/>
            </a:rPr>
            <a:t>eine Auswertungsdatei bereit, die mit Hilfe eines Makros </a:t>
          </a:r>
          <a:r>
            <a:rPr lang="de-DE" sz="1100" baseline="0">
              <a:solidFill>
                <a:schemeClr val="dk1"/>
              </a:solidFill>
              <a:effectLst/>
              <a:latin typeface="+mn-lt"/>
              <a:ea typeface="+mn-ea"/>
              <a:cs typeface="+mn-cs"/>
            </a:rPr>
            <a:t> auf </a:t>
          </a:r>
          <a:r>
            <a:rPr lang="de-DE" sz="1100">
              <a:solidFill>
                <a:schemeClr val="dk1"/>
              </a:solidFill>
              <a:effectLst/>
              <a:latin typeface="+mn-lt"/>
              <a:ea typeface="+mn-ea"/>
              <a:cs typeface="+mn-cs"/>
            </a:rPr>
            <a:t>Angaben zu Antragsteller, Projektbezeichnung, Maßnahmencode und  zu den </a:t>
          </a:r>
          <a:r>
            <a:rPr lang="de-DE" sz="1100" baseline="0">
              <a:solidFill>
                <a:schemeClr val="dk1"/>
              </a:solidFill>
              <a:effectLst/>
              <a:latin typeface="+mn-lt"/>
              <a:ea typeface="+mn-ea"/>
              <a:cs typeface="+mn-cs"/>
            </a:rPr>
            <a:t>Querschnittszielen  anhand der o.g. Namen </a:t>
          </a:r>
          <a:r>
            <a:rPr lang="de-DE" sz="1100">
              <a:solidFill>
                <a:schemeClr val="dk1"/>
              </a:solidFill>
              <a:effectLst/>
              <a:latin typeface="+mn-lt"/>
              <a:ea typeface="+mn-ea"/>
              <a:cs typeface="+mn-cs"/>
            </a:rPr>
            <a:t>zugreift. </a:t>
          </a:r>
          <a:r>
            <a:rPr lang="de-DE" sz="1100" baseline="0">
              <a:solidFill>
                <a:schemeClr val="dk1"/>
              </a:solidFill>
              <a:effectLst/>
              <a:latin typeface="+mn-lt"/>
              <a:ea typeface="+mn-ea"/>
              <a:cs typeface="+mn-cs"/>
            </a:rPr>
            <a:t>Das Makro  agiert somit </a:t>
          </a:r>
          <a:r>
            <a:rPr lang="de-DE" sz="1100">
              <a:solidFill>
                <a:schemeClr val="dk1"/>
              </a:solidFill>
              <a:effectLst/>
              <a:latin typeface="+mn-lt"/>
              <a:ea typeface="+mn-ea"/>
              <a:cs typeface="+mn-cs"/>
            </a:rPr>
            <a:t>unabhängig </a:t>
          </a:r>
          <a:r>
            <a:rPr lang="de-DE" sz="1100" baseline="0">
              <a:solidFill>
                <a:schemeClr val="dk1"/>
              </a:solidFill>
              <a:effectLst/>
              <a:latin typeface="+mn-lt"/>
              <a:ea typeface="+mn-ea"/>
              <a:cs typeface="+mn-cs"/>
            </a:rPr>
            <a:t> vo</a:t>
          </a:r>
          <a:r>
            <a:rPr lang="de-DE" sz="1100">
              <a:solidFill>
                <a:schemeClr val="dk1"/>
              </a:solidFill>
              <a:effectLst/>
              <a:latin typeface="+mn-lt"/>
              <a:ea typeface="+mn-ea"/>
              <a:cs typeface="+mn-cs"/>
            </a:rPr>
            <a:t>n </a:t>
          </a:r>
          <a:r>
            <a:rPr lang="de-DE" sz="1100" baseline="0">
              <a:solidFill>
                <a:schemeClr val="dk1"/>
              </a:solidFill>
              <a:effectLst/>
              <a:latin typeface="+mn-lt"/>
              <a:ea typeface="+mn-ea"/>
              <a:cs typeface="+mn-cs"/>
            </a:rPr>
            <a:t> Spalten und Zeilennummern. </a:t>
          </a:r>
          <a:endParaRPr lang="de-DE">
            <a:effectLst/>
          </a:endParaRPr>
        </a:p>
        <a:p>
          <a:endParaRPr lang="de-DE" sz="1100" b="1" i="0">
            <a:solidFill>
              <a:schemeClr val="dk1"/>
            </a:solidFill>
            <a:effectLst/>
            <a:latin typeface="+mn-lt"/>
            <a:ea typeface="+mn-ea"/>
            <a:cs typeface="+mn-cs"/>
          </a:endParaRPr>
        </a:p>
        <a:p>
          <a:r>
            <a:rPr lang="de-DE" sz="1100" b="1" i="0">
              <a:solidFill>
                <a:schemeClr val="dk1"/>
              </a:solidFill>
              <a:effectLst/>
              <a:latin typeface="+mn-lt"/>
              <a:ea typeface="+mn-ea"/>
              <a:cs typeface="+mn-cs"/>
            </a:rPr>
            <a:t>Einstellungen für den Blattschutz und Arbeitsmappenschutz</a:t>
          </a:r>
          <a:endParaRPr lang="de-DE">
            <a:effectLst/>
          </a:endParaRPr>
        </a:p>
        <a:p>
          <a:r>
            <a:rPr lang="de-DE" sz="1100" b="0" i="0">
              <a:solidFill>
                <a:schemeClr val="dk1"/>
              </a:solidFill>
              <a:effectLst/>
              <a:latin typeface="+mn-lt"/>
              <a:ea typeface="+mn-ea"/>
              <a:cs typeface="+mn-cs"/>
            </a:rPr>
            <a:t>-Gesperrte Zellen anwählen (erleichtert Navigation im Formular mit Pfeiltasten, z.B. beim Lesen)</a:t>
          </a:r>
          <a:r>
            <a:rPr lang="de-DE" sz="1100">
              <a:solidFill>
                <a:schemeClr val="dk1"/>
              </a:solidFill>
              <a:effectLst/>
              <a:latin typeface="+mn-lt"/>
              <a:ea typeface="+mn-ea"/>
              <a:cs typeface="+mn-cs"/>
            </a:rPr>
            <a:t> </a:t>
          </a:r>
          <a:endParaRPr lang="de-DE">
            <a:effectLst/>
          </a:endParaRPr>
        </a:p>
        <a:p>
          <a:r>
            <a:rPr lang="de-DE" sz="1100" b="0" i="0">
              <a:solidFill>
                <a:schemeClr val="dk1"/>
              </a:solidFill>
              <a:effectLst/>
              <a:latin typeface="+mn-lt"/>
              <a:ea typeface="+mn-ea"/>
              <a:cs typeface="+mn-cs"/>
            </a:rPr>
            <a:t>-Nicht-gesperrte Zellen anwählen (obligatorisch)</a:t>
          </a:r>
          <a:r>
            <a:rPr lang="de-DE" sz="1100">
              <a:solidFill>
                <a:schemeClr val="dk1"/>
              </a:solidFill>
              <a:effectLst/>
              <a:latin typeface="+mn-lt"/>
              <a:ea typeface="+mn-ea"/>
              <a:cs typeface="+mn-cs"/>
            </a:rPr>
            <a:t> </a:t>
          </a:r>
          <a:endParaRPr lang="de-DE">
            <a:effectLst/>
          </a:endParaRPr>
        </a:p>
        <a:p>
          <a:r>
            <a:rPr lang="de-DE" sz="1100" b="0" i="0">
              <a:solidFill>
                <a:schemeClr val="dk1"/>
              </a:solidFill>
              <a:effectLst/>
              <a:latin typeface="+mn-lt"/>
              <a:ea typeface="+mn-ea"/>
              <a:cs typeface="+mn-cs"/>
            </a:rPr>
            <a:t>-Zeilen formatieren (wichtig zum Ändern der Höhe von Erläuterungsfeldern durch Ausfüllende, falls die voreingestellte Zeilenhöhe für Texte bei nicht ausreicht)</a:t>
          </a:r>
          <a:r>
            <a:rPr lang="de-DE" sz="1100">
              <a:solidFill>
                <a:schemeClr val="dk1"/>
              </a:solidFill>
              <a:effectLst/>
              <a:latin typeface="+mn-lt"/>
              <a:ea typeface="+mn-ea"/>
              <a:cs typeface="+mn-cs"/>
            </a:rPr>
            <a:t> .</a:t>
          </a:r>
          <a:endParaRPr lang="de-DE">
            <a:effectLst/>
          </a:endParaRPr>
        </a:p>
        <a:p>
          <a:r>
            <a:rPr lang="de-DE" sz="1100" b="0" i="0">
              <a:solidFill>
                <a:schemeClr val="dk1"/>
              </a:solidFill>
              <a:effectLst/>
              <a:latin typeface="+mn-lt"/>
              <a:ea typeface="+mn-ea"/>
              <a:cs typeface="+mn-cs"/>
            </a:rPr>
            <a:t>- Arbeitsmappenschutz: Geschützt</a:t>
          </a:r>
          <a:r>
            <a:rPr lang="de-DE" sz="1100" b="0" i="0" baseline="0">
              <a:solidFill>
                <a:schemeClr val="dk1"/>
              </a:solidFill>
              <a:effectLst/>
              <a:latin typeface="+mn-lt"/>
              <a:ea typeface="+mn-ea"/>
              <a:cs typeface="+mn-cs"/>
            </a:rPr>
            <a:t> wird die Struktur der Arbeitsmappe, um das Einblenden der ausgeblendeten Blattes "Gewichtungsfaktoren" zu verhindern.</a:t>
          </a:r>
          <a:endParaRPr lang="de-DE">
            <a:effectLst/>
          </a:endParaRPr>
        </a:p>
        <a:p>
          <a:endParaRPr lang="de-DE" sz="1100" b="1" i="0">
            <a:solidFill>
              <a:schemeClr val="dk1"/>
            </a:solidFill>
            <a:effectLst/>
            <a:latin typeface="+mn-lt"/>
            <a:ea typeface="+mn-ea"/>
            <a:cs typeface="+mn-cs"/>
          </a:endParaRPr>
        </a:p>
        <a:p>
          <a:r>
            <a:rPr lang="de-DE" sz="1100" b="1" i="0">
              <a:solidFill>
                <a:schemeClr val="dk1"/>
              </a:solidFill>
              <a:effectLst/>
              <a:latin typeface="+mn-lt"/>
              <a:ea typeface="+mn-ea"/>
              <a:cs typeface="+mn-cs"/>
            </a:rPr>
            <a:t>Zellen mit bzw. ohne Sperrung</a:t>
          </a:r>
          <a:r>
            <a:rPr lang="de-DE" sz="1100" b="1">
              <a:solidFill>
                <a:schemeClr val="dk1"/>
              </a:solidFill>
              <a:effectLst/>
              <a:latin typeface="+mn-lt"/>
              <a:ea typeface="+mn-ea"/>
              <a:cs typeface="+mn-cs"/>
            </a:rPr>
            <a:t> im Formular</a:t>
          </a:r>
          <a:endParaRPr lang="de-DE">
            <a:effectLst/>
          </a:endParaRPr>
        </a:p>
        <a:p>
          <a:r>
            <a:rPr lang="de-DE" sz="1100">
              <a:solidFill>
                <a:schemeClr val="dk1"/>
              </a:solidFill>
              <a:effectLst/>
              <a:latin typeface="+mn-lt"/>
              <a:ea typeface="+mn-ea"/>
              <a:cs typeface="+mn-cs"/>
            </a:rPr>
            <a:t>Grundsätzlich sind alle Zellen in diesem Formular gesperrt. Nicht gesperrt sind:</a:t>
          </a:r>
          <a:endParaRPr lang="de-DE">
            <a:effectLst/>
          </a:endParaRPr>
        </a:p>
        <a:p>
          <a:r>
            <a:rPr lang="de-DE" sz="1100" b="0" i="0">
              <a:solidFill>
                <a:schemeClr val="dk1"/>
              </a:solidFill>
              <a:effectLst/>
              <a:latin typeface="+mn-lt"/>
              <a:ea typeface="+mn-ea"/>
              <a:cs typeface="+mn-cs"/>
            </a:rPr>
            <a:t>- Eingabefelder für Indikatorenzielwerte sowie Teil II.A Frage 2, Felder für Angabe Flächenversiegelung vor und nach Projektumsetzung</a:t>
          </a:r>
          <a:r>
            <a:rPr lang="de-DE" sz="1100">
              <a:solidFill>
                <a:schemeClr val="dk1"/>
              </a:solidFill>
              <a:effectLst/>
              <a:latin typeface="+mn-lt"/>
              <a:ea typeface="+mn-ea"/>
              <a:cs typeface="+mn-cs"/>
            </a:rPr>
            <a:t> </a:t>
          </a:r>
          <a:endParaRPr lang="de-DE">
            <a:effectLst/>
          </a:endParaRPr>
        </a:p>
        <a:p>
          <a:r>
            <a:rPr lang="de-DE" sz="1100" b="0" i="0">
              <a:solidFill>
                <a:schemeClr val="dk1"/>
              </a:solidFill>
              <a:effectLst/>
              <a:latin typeface="+mn-lt"/>
              <a:ea typeface="+mn-ea"/>
              <a:cs typeface="+mn-cs"/>
            </a:rPr>
            <a:t>-Erläuterungsfelder</a:t>
          </a:r>
          <a:r>
            <a:rPr lang="de-DE" sz="1100">
              <a:solidFill>
                <a:schemeClr val="dk1"/>
              </a:solidFill>
              <a:effectLst/>
              <a:latin typeface="+mn-lt"/>
              <a:ea typeface="+mn-ea"/>
              <a:cs typeface="+mn-cs"/>
            </a:rPr>
            <a:t> </a:t>
          </a:r>
          <a:endParaRPr lang="de-DE">
            <a:effectLst/>
          </a:endParaRPr>
        </a:p>
        <a:p>
          <a:r>
            <a:rPr lang="de-DE" sz="1100" b="0" i="0">
              <a:solidFill>
                <a:schemeClr val="dk1"/>
              </a:solidFill>
              <a:effectLst/>
              <a:latin typeface="+mn-lt"/>
              <a:ea typeface="+mn-ea"/>
              <a:cs typeface="+mn-cs"/>
            </a:rPr>
            <a:t>-Ausgabefelder für Optionsfelder (OF) und Kontrollkästchen (KK) (Begründung: Erforderlich für deren Aktivierbarkeit, sowie vereinfachtes Zurücksetzen durch löschen der Zellinhalte) </a:t>
          </a:r>
          <a:r>
            <a:rPr lang="de-DE" sz="1100">
              <a:solidFill>
                <a:schemeClr val="dk1"/>
              </a:solidFill>
              <a:effectLst/>
              <a:latin typeface="+mn-lt"/>
              <a:ea typeface="+mn-ea"/>
              <a:cs typeface="+mn-cs"/>
            </a:rPr>
            <a:t> </a:t>
          </a:r>
          <a:endParaRPr lang="de-DE">
            <a:effectLst/>
          </a:endParaRPr>
        </a:p>
        <a:p>
          <a:r>
            <a:rPr lang="de-DE" sz="1100">
              <a:solidFill>
                <a:schemeClr val="dk1"/>
              </a:solidFill>
              <a:effectLst/>
              <a:latin typeface="+mn-lt"/>
              <a:ea typeface="+mn-ea"/>
              <a:cs typeface="+mn-cs"/>
            </a:rPr>
            <a:t>- In Spalte AD sind nur Ausgaben von Optionsfeldern (OF) / Kontrollkästchen (KK) enthalten. Durch Löschen der Spalteninhalte werden alle OF und die meisten KK auf "nicht aktiviert gesetzt". Ausnahme KK: Ausgabe auch in Spalte AE bei Abfrage Spezialisierungsfelder sowie Teil II.A Frage 11.</a:t>
          </a:r>
          <a:endParaRPr lang="de-DE">
            <a:effectLst/>
          </a:endParaRPr>
        </a:p>
        <a:p>
          <a:pPr marL="0" marR="0" indent="0" defTabSz="914400" eaLnBrk="1" fontAlgn="auto" latinLnBrk="0" hangingPunct="1">
            <a:lnSpc>
              <a:spcPct val="100000"/>
            </a:lnSpc>
            <a:spcBef>
              <a:spcPts val="0"/>
            </a:spcBef>
            <a:spcAft>
              <a:spcPts val="0"/>
            </a:spcAft>
            <a:buClrTx/>
            <a:buSzTx/>
            <a:buFontTx/>
            <a:buNone/>
            <a:tabLst/>
            <a:defRPr/>
          </a:pPr>
          <a:r>
            <a:rPr lang="de-DE" sz="1100" b="0" i="0">
              <a:solidFill>
                <a:schemeClr val="dk1"/>
              </a:solidFill>
              <a:effectLst/>
              <a:latin typeface="+mn-lt"/>
              <a:ea typeface="+mn-ea"/>
              <a:cs typeface="+mn-cs"/>
            </a:rPr>
            <a:t>-Formeln sind im</a:t>
          </a:r>
          <a:r>
            <a:rPr lang="de-DE" sz="1100" b="0" i="0" baseline="0">
              <a:solidFill>
                <a:schemeClr val="dk1"/>
              </a:solidFill>
              <a:effectLst/>
              <a:latin typeface="+mn-lt"/>
              <a:ea typeface="+mn-ea"/>
              <a:cs typeface="+mn-cs"/>
            </a:rPr>
            <a:t> geschützten Blatt "Auswertung Querschnittsziele"  ausgeblendet. (Vorgehen: Auswählen aller Formeln im Blatt über Strg+G--&gt; Inhalte--&gt; Formeln.</a:t>
          </a:r>
          <a:endParaRPr lang="de-DE">
            <a:effectLst/>
          </a:endParaRPr>
        </a:p>
        <a:p>
          <a:pPr eaLnBrk="1" fontAlgn="auto" latinLnBrk="0" hangingPunct="1"/>
          <a:r>
            <a:rPr lang="de-DE" sz="1100" b="0" i="0" baseline="0">
              <a:solidFill>
                <a:schemeClr val="dk1"/>
              </a:solidFill>
              <a:effectLst/>
              <a:latin typeface="+mn-lt"/>
              <a:ea typeface="+mn-ea"/>
              <a:cs typeface="+mn-cs"/>
            </a:rPr>
            <a:t>Im Kontextmenu unter "Zellformatierung" Einstellung "Ausgeblendet" unter Reg. "Schutz" aktivieren). </a:t>
          </a:r>
          <a:endParaRPr lang="de-DE" sz="1100"/>
        </a:p>
        <a:p>
          <a:endParaRPr lang="de-DE" sz="1100"/>
        </a:p>
        <a:p>
          <a:endParaRPr lang="de-DE" sz="1100"/>
        </a:p>
      </xdr:txBody>
    </xdr:sp>
    <xdr:clientData/>
  </xdr:twoCellAnchor>
  <mc:AlternateContent xmlns:mc="http://schemas.openxmlformats.org/markup-compatibility/2006">
    <mc:Choice xmlns:a14="http://schemas.microsoft.com/office/drawing/2010/main" Requires="a14">
      <xdr:twoCellAnchor editAs="oneCell">
        <xdr:from>
          <xdr:col>28</xdr:col>
          <xdr:colOff>0</xdr:colOff>
          <xdr:row>517</xdr:row>
          <xdr:rowOff>0</xdr:rowOff>
        </xdr:from>
        <xdr:to>
          <xdr:col>47</xdr:col>
          <xdr:colOff>9525</xdr:colOff>
          <xdr:row>518</xdr:row>
          <xdr:rowOff>0</xdr:rowOff>
        </xdr:to>
        <xdr:sp macro="" textlink="">
          <xdr:nvSpPr>
            <xdr:cNvPr id="1638" name="Check Box 614" hidden="1">
              <a:extLst>
                <a:ext uri="{63B3BB69-23CF-44E3-9099-C40C66FF867C}">
                  <a14:compatExt spid="_x0000_s1638"/>
                </a:ext>
                <a:ext uri="{FF2B5EF4-FFF2-40B4-BE49-F238E27FC236}">
                  <a16:creationId xmlns:a16="http://schemas.microsoft.com/office/drawing/2014/main" id="{00000000-0008-0000-0000-00006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480</xdr:row>
          <xdr:rowOff>28575</xdr:rowOff>
        </xdr:from>
        <xdr:to>
          <xdr:col>28</xdr:col>
          <xdr:colOff>209550</xdr:colOff>
          <xdr:row>481</xdr:row>
          <xdr:rowOff>0</xdr:rowOff>
        </xdr:to>
        <xdr:sp macro="" textlink="">
          <xdr:nvSpPr>
            <xdr:cNvPr id="1683" name="Option Button 659" hidden="1">
              <a:extLst>
                <a:ext uri="{63B3BB69-23CF-44E3-9099-C40C66FF867C}">
                  <a14:compatExt spid="_x0000_s1683"/>
                </a:ext>
                <a:ext uri="{FF2B5EF4-FFF2-40B4-BE49-F238E27FC236}">
                  <a16:creationId xmlns:a16="http://schemas.microsoft.com/office/drawing/2014/main" id="{00000000-0008-0000-0000-00009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481</xdr:row>
          <xdr:rowOff>114300</xdr:rowOff>
        </xdr:from>
        <xdr:to>
          <xdr:col>28</xdr:col>
          <xdr:colOff>219075</xdr:colOff>
          <xdr:row>482</xdr:row>
          <xdr:rowOff>0</xdr:rowOff>
        </xdr:to>
        <xdr:sp macro="" textlink="">
          <xdr:nvSpPr>
            <xdr:cNvPr id="1684" name="Option Button 660" hidden="1">
              <a:extLst>
                <a:ext uri="{63B3BB69-23CF-44E3-9099-C40C66FF867C}">
                  <a14:compatExt spid="_x0000_s1684"/>
                </a:ext>
                <a:ext uri="{FF2B5EF4-FFF2-40B4-BE49-F238E27FC236}">
                  <a16:creationId xmlns:a16="http://schemas.microsoft.com/office/drawing/2014/main" id="{00000000-0008-0000-0000-00009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482</xdr:row>
          <xdr:rowOff>38100</xdr:rowOff>
        </xdr:from>
        <xdr:to>
          <xdr:col>28</xdr:col>
          <xdr:colOff>219075</xdr:colOff>
          <xdr:row>482</xdr:row>
          <xdr:rowOff>257175</xdr:rowOff>
        </xdr:to>
        <xdr:sp macro="" textlink="">
          <xdr:nvSpPr>
            <xdr:cNvPr id="1685" name="Option Button 661" hidden="1">
              <a:extLst>
                <a:ext uri="{63B3BB69-23CF-44E3-9099-C40C66FF867C}">
                  <a14:compatExt spid="_x0000_s1685"/>
                </a:ext>
                <a:ext uri="{FF2B5EF4-FFF2-40B4-BE49-F238E27FC236}">
                  <a16:creationId xmlns:a16="http://schemas.microsoft.com/office/drawing/2014/main" id="{00000000-0008-0000-0000-00009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228600</xdr:colOff>
          <xdr:row>480</xdr:row>
          <xdr:rowOff>9525</xdr:rowOff>
        </xdr:from>
        <xdr:to>
          <xdr:col>29</xdr:col>
          <xdr:colOff>0</xdr:colOff>
          <xdr:row>483</xdr:row>
          <xdr:rowOff>0</xdr:rowOff>
        </xdr:to>
        <xdr:sp macro="" textlink="">
          <xdr:nvSpPr>
            <xdr:cNvPr id="1686" name="Group Box 662" hidden="1">
              <a:extLst>
                <a:ext uri="{63B3BB69-23CF-44E3-9099-C40C66FF867C}">
                  <a14:compatExt spid="_x0000_s1686"/>
                </a:ext>
                <a:ext uri="{FF2B5EF4-FFF2-40B4-BE49-F238E27FC236}">
                  <a16:creationId xmlns:a16="http://schemas.microsoft.com/office/drawing/2014/main" id="{00000000-0008-0000-0000-0000960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493</xdr:row>
          <xdr:rowOff>0</xdr:rowOff>
        </xdr:from>
        <xdr:to>
          <xdr:col>29</xdr:col>
          <xdr:colOff>0</xdr:colOff>
          <xdr:row>500</xdr:row>
          <xdr:rowOff>0</xdr:rowOff>
        </xdr:to>
        <xdr:sp macro="" textlink="">
          <xdr:nvSpPr>
            <xdr:cNvPr id="1709" name="Group Box 685" hidden="1">
              <a:extLst>
                <a:ext uri="{63B3BB69-23CF-44E3-9099-C40C66FF867C}">
                  <a14:compatExt spid="_x0000_s1709"/>
                </a:ext>
                <a:ext uri="{FF2B5EF4-FFF2-40B4-BE49-F238E27FC236}">
                  <a16:creationId xmlns:a16="http://schemas.microsoft.com/office/drawing/2014/main" id="{00000000-0008-0000-0000-0000AD0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497</xdr:row>
          <xdr:rowOff>238125</xdr:rowOff>
        </xdr:from>
        <xdr:to>
          <xdr:col>19</xdr:col>
          <xdr:colOff>9525</xdr:colOff>
          <xdr:row>497</xdr:row>
          <xdr:rowOff>447675</xdr:rowOff>
        </xdr:to>
        <xdr:sp macro="" textlink="">
          <xdr:nvSpPr>
            <xdr:cNvPr id="1710" name="Option Button 686" hidden="1">
              <a:extLst>
                <a:ext uri="{63B3BB69-23CF-44E3-9099-C40C66FF867C}">
                  <a14:compatExt spid="_x0000_s1710"/>
                </a:ext>
                <a:ext uri="{FF2B5EF4-FFF2-40B4-BE49-F238E27FC236}">
                  <a16:creationId xmlns:a16="http://schemas.microsoft.com/office/drawing/2014/main" id="{00000000-0008-0000-0000-0000A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498</xdr:row>
          <xdr:rowOff>104775</xdr:rowOff>
        </xdr:from>
        <xdr:to>
          <xdr:col>19</xdr:col>
          <xdr:colOff>19050</xdr:colOff>
          <xdr:row>498</xdr:row>
          <xdr:rowOff>314325</xdr:rowOff>
        </xdr:to>
        <xdr:sp macro="" textlink="">
          <xdr:nvSpPr>
            <xdr:cNvPr id="1711" name="Option Button 687" hidden="1">
              <a:extLst>
                <a:ext uri="{63B3BB69-23CF-44E3-9099-C40C66FF867C}">
                  <a14:compatExt spid="_x0000_s1711"/>
                </a:ext>
                <a:ext uri="{FF2B5EF4-FFF2-40B4-BE49-F238E27FC236}">
                  <a16:creationId xmlns:a16="http://schemas.microsoft.com/office/drawing/2014/main" id="{00000000-0008-0000-0000-0000A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499</xdr:row>
          <xdr:rowOff>314325</xdr:rowOff>
        </xdr:from>
        <xdr:to>
          <xdr:col>19</xdr:col>
          <xdr:colOff>19050</xdr:colOff>
          <xdr:row>499</xdr:row>
          <xdr:rowOff>790575</xdr:rowOff>
        </xdr:to>
        <xdr:sp macro="" textlink="">
          <xdr:nvSpPr>
            <xdr:cNvPr id="1712" name="Option Button 688" hidden="1">
              <a:extLst>
                <a:ext uri="{63B3BB69-23CF-44E3-9099-C40C66FF867C}">
                  <a14:compatExt spid="_x0000_s1712"/>
                </a:ext>
                <a:ext uri="{FF2B5EF4-FFF2-40B4-BE49-F238E27FC236}">
                  <a16:creationId xmlns:a16="http://schemas.microsoft.com/office/drawing/2014/main" id="{00000000-0008-0000-0000-0000B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497</xdr:row>
          <xdr:rowOff>276225</xdr:rowOff>
        </xdr:from>
        <xdr:to>
          <xdr:col>29</xdr:col>
          <xdr:colOff>0</xdr:colOff>
          <xdr:row>497</xdr:row>
          <xdr:rowOff>485775</xdr:rowOff>
        </xdr:to>
        <xdr:sp macro="" textlink="">
          <xdr:nvSpPr>
            <xdr:cNvPr id="1713" name="Option Button 689" hidden="1">
              <a:extLst>
                <a:ext uri="{63B3BB69-23CF-44E3-9099-C40C66FF867C}">
                  <a14:compatExt spid="_x0000_s1713"/>
                </a:ext>
                <a:ext uri="{FF2B5EF4-FFF2-40B4-BE49-F238E27FC236}">
                  <a16:creationId xmlns:a16="http://schemas.microsoft.com/office/drawing/2014/main" id="{00000000-0008-0000-0000-0000B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498</xdr:row>
          <xdr:rowOff>123825</xdr:rowOff>
        </xdr:from>
        <xdr:to>
          <xdr:col>29</xdr:col>
          <xdr:colOff>0</xdr:colOff>
          <xdr:row>498</xdr:row>
          <xdr:rowOff>333375</xdr:rowOff>
        </xdr:to>
        <xdr:sp macro="" textlink="">
          <xdr:nvSpPr>
            <xdr:cNvPr id="1714" name="Option Button 690" hidden="1">
              <a:extLst>
                <a:ext uri="{63B3BB69-23CF-44E3-9099-C40C66FF867C}">
                  <a14:compatExt spid="_x0000_s1714"/>
                </a:ext>
                <a:ext uri="{FF2B5EF4-FFF2-40B4-BE49-F238E27FC236}">
                  <a16:creationId xmlns:a16="http://schemas.microsoft.com/office/drawing/2014/main" id="{00000000-0008-0000-0000-0000B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238125</xdr:colOff>
          <xdr:row>499</xdr:row>
          <xdr:rowOff>295275</xdr:rowOff>
        </xdr:from>
        <xdr:to>
          <xdr:col>29</xdr:col>
          <xdr:colOff>0</xdr:colOff>
          <xdr:row>499</xdr:row>
          <xdr:rowOff>790575</xdr:rowOff>
        </xdr:to>
        <xdr:sp macro="" textlink="">
          <xdr:nvSpPr>
            <xdr:cNvPr id="1724" name="Option Button 700" hidden="1">
              <a:extLst>
                <a:ext uri="{63B3BB69-23CF-44E3-9099-C40C66FF867C}">
                  <a14:compatExt spid="_x0000_s1724"/>
                </a:ext>
                <a:ext uri="{FF2B5EF4-FFF2-40B4-BE49-F238E27FC236}">
                  <a16:creationId xmlns:a16="http://schemas.microsoft.com/office/drawing/2014/main" id="{00000000-0008-0000-0000-0000B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53</xdr:row>
          <xdr:rowOff>9525</xdr:rowOff>
        </xdr:from>
        <xdr:to>
          <xdr:col>26</xdr:col>
          <xdr:colOff>142875</xdr:colOff>
          <xdr:row>54</xdr:row>
          <xdr:rowOff>0</xdr:rowOff>
        </xdr:to>
        <xdr:sp macro="" textlink="">
          <xdr:nvSpPr>
            <xdr:cNvPr id="1733" name="Option Button 709" hidden="1">
              <a:extLst>
                <a:ext uri="{63B3BB69-23CF-44E3-9099-C40C66FF867C}">
                  <a14:compatExt spid="_x0000_s1733"/>
                </a:ext>
                <a:ext uri="{FF2B5EF4-FFF2-40B4-BE49-F238E27FC236}">
                  <a16:creationId xmlns:a16="http://schemas.microsoft.com/office/drawing/2014/main" id="{00000000-0008-0000-0000-0000C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53</xdr:row>
          <xdr:rowOff>0</xdr:rowOff>
        </xdr:from>
        <xdr:to>
          <xdr:col>47</xdr:col>
          <xdr:colOff>9525</xdr:colOff>
          <xdr:row>54</xdr:row>
          <xdr:rowOff>0</xdr:rowOff>
        </xdr:to>
        <xdr:sp macro="" textlink="">
          <xdr:nvSpPr>
            <xdr:cNvPr id="1734" name="Check Box 710" hidden="1">
              <a:extLst>
                <a:ext uri="{63B3BB69-23CF-44E3-9099-C40C66FF867C}">
                  <a14:compatExt spid="_x0000_s1734"/>
                </a:ext>
                <a:ext uri="{FF2B5EF4-FFF2-40B4-BE49-F238E27FC236}">
                  <a16:creationId xmlns:a16="http://schemas.microsoft.com/office/drawing/2014/main" id="{00000000-0008-0000-0000-0000C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54</xdr:row>
          <xdr:rowOff>0</xdr:rowOff>
        </xdr:from>
        <xdr:to>
          <xdr:col>29</xdr:col>
          <xdr:colOff>0</xdr:colOff>
          <xdr:row>55</xdr:row>
          <xdr:rowOff>0</xdr:rowOff>
        </xdr:to>
        <xdr:sp macro="" textlink="">
          <xdr:nvSpPr>
            <xdr:cNvPr id="1735" name="Check Box 711" hidden="1">
              <a:extLst>
                <a:ext uri="{63B3BB69-23CF-44E3-9099-C40C66FF867C}">
                  <a14:compatExt spid="_x0000_s1735"/>
                </a:ext>
                <a:ext uri="{FF2B5EF4-FFF2-40B4-BE49-F238E27FC236}">
                  <a16:creationId xmlns:a16="http://schemas.microsoft.com/office/drawing/2014/main" id="{00000000-0008-0000-0000-0000C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53</xdr:row>
          <xdr:rowOff>0</xdr:rowOff>
        </xdr:from>
        <xdr:to>
          <xdr:col>26</xdr:col>
          <xdr:colOff>142875</xdr:colOff>
          <xdr:row>53</xdr:row>
          <xdr:rowOff>0</xdr:rowOff>
        </xdr:to>
        <xdr:sp macro="" textlink="">
          <xdr:nvSpPr>
            <xdr:cNvPr id="1736" name="Option Button 712" hidden="1">
              <a:extLst>
                <a:ext uri="{63B3BB69-23CF-44E3-9099-C40C66FF867C}">
                  <a14:compatExt spid="_x0000_s1736"/>
                </a:ext>
                <a:ext uri="{FF2B5EF4-FFF2-40B4-BE49-F238E27FC236}">
                  <a16:creationId xmlns:a16="http://schemas.microsoft.com/office/drawing/2014/main" id="{00000000-0008-0000-0000-0000C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55</xdr:row>
          <xdr:rowOff>0</xdr:rowOff>
        </xdr:from>
        <xdr:to>
          <xdr:col>28</xdr:col>
          <xdr:colOff>161925</xdr:colOff>
          <xdr:row>55</xdr:row>
          <xdr:rowOff>180975</xdr:rowOff>
        </xdr:to>
        <xdr:sp macro="" textlink="">
          <xdr:nvSpPr>
            <xdr:cNvPr id="1737" name="Check Box 713" hidden="1">
              <a:extLst>
                <a:ext uri="{63B3BB69-23CF-44E3-9099-C40C66FF867C}">
                  <a14:compatExt spid="_x0000_s1737"/>
                </a:ext>
                <a:ext uri="{FF2B5EF4-FFF2-40B4-BE49-F238E27FC236}">
                  <a16:creationId xmlns:a16="http://schemas.microsoft.com/office/drawing/2014/main" id="{00000000-0008-0000-0000-0000C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54</xdr:row>
          <xdr:rowOff>0</xdr:rowOff>
        </xdr:from>
        <xdr:to>
          <xdr:col>26</xdr:col>
          <xdr:colOff>142875</xdr:colOff>
          <xdr:row>55</xdr:row>
          <xdr:rowOff>0</xdr:rowOff>
        </xdr:to>
        <xdr:sp macro="" textlink="">
          <xdr:nvSpPr>
            <xdr:cNvPr id="1738" name="Option Button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55</xdr:row>
          <xdr:rowOff>19050</xdr:rowOff>
        </xdr:from>
        <xdr:to>
          <xdr:col>26</xdr:col>
          <xdr:colOff>190500</xdr:colOff>
          <xdr:row>55</xdr:row>
          <xdr:rowOff>190500</xdr:rowOff>
        </xdr:to>
        <xdr:sp macro="" textlink="">
          <xdr:nvSpPr>
            <xdr:cNvPr id="1739" name="Option Button 715" hidden="1">
              <a:extLst>
                <a:ext uri="{63B3BB69-23CF-44E3-9099-C40C66FF867C}">
                  <a14:compatExt spid="_x0000_s1739"/>
                </a:ext>
                <a:ext uri="{FF2B5EF4-FFF2-40B4-BE49-F238E27FC236}">
                  <a16:creationId xmlns:a16="http://schemas.microsoft.com/office/drawing/2014/main" id="{00000000-0008-0000-0000-0000C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56</xdr:row>
          <xdr:rowOff>0</xdr:rowOff>
        </xdr:from>
        <xdr:to>
          <xdr:col>26</xdr:col>
          <xdr:colOff>228600</xdr:colOff>
          <xdr:row>56</xdr:row>
          <xdr:rowOff>200025</xdr:rowOff>
        </xdr:to>
        <xdr:sp macro="" textlink="">
          <xdr:nvSpPr>
            <xdr:cNvPr id="1740" name="Option Button 716" hidden="1">
              <a:extLst>
                <a:ext uri="{63B3BB69-23CF-44E3-9099-C40C66FF867C}">
                  <a14:compatExt spid="_x0000_s1740"/>
                </a:ext>
                <a:ext uri="{FF2B5EF4-FFF2-40B4-BE49-F238E27FC236}">
                  <a16:creationId xmlns:a16="http://schemas.microsoft.com/office/drawing/2014/main" id="{00000000-0008-0000-0000-0000C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57</xdr:row>
          <xdr:rowOff>0</xdr:rowOff>
        </xdr:from>
        <xdr:to>
          <xdr:col>26</xdr:col>
          <xdr:colOff>228600</xdr:colOff>
          <xdr:row>58</xdr:row>
          <xdr:rowOff>9525</xdr:rowOff>
        </xdr:to>
        <xdr:sp macro="" textlink="">
          <xdr:nvSpPr>
            <xdr:cNvPr id="1741" name="Option Button 717" hidden="1">
              <a:extLst>
                <a:ext uri="{63B3BB69-23CF-44E3-9099-C40C66FF867C}">
                  <a14:compatExt spid="_x0000_s1741"/>
                </a:ext>
                <a:ext uri="{FF2B5EF4-FFF2-40B4-BE49-F238E27FC236}">
                  <a16:creationId xmlns:a16="http://schemas.microsoft.com/office/drawing/2014/main" id="{00000000-0008-0000-0000-0000C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58</xdr:row>
          <xdr:rowOff>0</xdr:rowOff>
        </xdr:from>
        <xdr:to>
          <xdr:col>26</xdr:col>
          <xdr:colOff>228600</xdr:colOff>
          <xdr:row>59</xdr:row>
          <xdr:rowOff>19050</xdr:rowOff>
        </xdr:to>
        <xdr:sp macro="" textlink="">
          <xdr:nvSpPr>
            <xdr:cNvPr id="1742" name="Option Button 718" hidden="1">
              <a:extLst>
                <a:ext uri="{63B3BB69-23CF-44E3-9099-C40C66FF867C}">
                  <a14:compatExt spid="_x0000_s1742"/>
                </a:ext>
                <a:ext uri="{FF2B5EF4-FFF2-40B4-BE49-F238E27FC236}">
                  <a16:creationId xmlns:a16="http://schemas.microsoft.com/office/drawing/2014/main" id="{00000000-0008-0000-0000-0000C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59</xdr:row>
          <xdr:rowOff>0</xdr:rowOff>
        </xdr:from>
        <xdr:to>
          <xdr:col>26</xdr:col>
          <xdr:colOff>228600</xdr:colOff>
          <xdr:row>60</xdr:row>
          <xdr:rowOff>19050</xdr:rowOff>
        </xdr:to>
        <xdr:sp macro="" textlink="">
          <xdr:nvSpPr>
            <xdr:cNvPr id="1743" name="Option Button 719" hidden="1">
              <a:extLst>
                <a:ext uri="{63B3BB69-23CF-44E3-9099-C40C66FF867C}">
                  <a14:compatExt spid="_x0000_s1743"/>
                </a:ext>
                <a:ext uri="{FF2B5EF4-FFF2-40B4-BE49-F238E27FC236}">
                  <a16:creationId xmlns:a16="http://schemas.microsoft.com/office/drawing/2014/main" id="{00000000-0008-0000-0000-0000C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60</xdr:row>
          <xdr:rowOff>0</xdr:rowOff>
        </xdr:from>
        <xdr:to>
          <xdr:col>26</xdr:col>
          <xdr:colOff>228600</xdr:colOff>
          <xdr:row>61</xdr:row>
          <xdr:rowOff>9525</xdr:rowOff>
        </xdr:to>
        <xdr:sp macro="" textlink="">
          <xdr:nvSpPr>
            <xdr:cNvPr id="1744" name="Option Button 720" hidden="1">
              <a:extLst>
                <a:ext uri="{63B3BB69-23CF-44E3-9099-C40C66FF867C}">
                  <a14:compatExt spid="_x0000_s1744"/>
                </a:ext>
                <a:ext uri="{FF2B5EF4-FFF2-40B4-BE49-F238E27FC236}">
                  <a16:creationId xmlns:a16="http://schemas.microsoft.com/office/drawing/2014/main" id="{00000000-0008-0000-0000-0000D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61</xdr:row>
          <xdr:rowOff>0</xdr:rowOff>
        </xdr:from>
        <xdr:to>
          <xdr:col>26</xdr:col>
          <xdr:colOff>228600</xdr:colOff>
          <xdr:row>62</xdr:row>
          <xdr:rowOff>9525</xdr:rowOff>
        </xdr:to>
        <xdr:sp macro="" textlink="">
          <xdr:nvSpPr>
            <xdr:cNvPr id="1745" name="Option Button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62</xdr:row>
          <xdr:rowOff>0</xdr:rowOff>
        </xdr:from>
        <xdr:to>
          <xdr:col>26</xdr:col>
          <xdr:colOff>228600</xdr:colOff>
          <xdr:row>63</xdr:row>
          <xdr:rowOff>19050</xdr:rowOff>
        </xdr:to>
        <xdr:sp macro="" textlink="">
          <xdr:nvSpPr>
            <xdr:cNvPr id="1746" name="Option Button 722" hidden="1">
              <a:extLst>
                <a:ext uri="{63B3BB69-23CF-44E3-9099-C40C66FF867C}">
                  <a14:compatExt spid="_x0000_s1746"/>
                </a:ext>
                <a:ext uri="{FF2B5EF4-FFF2-40B4-BE49-F238E27FC236}">
                  <a16:creationId xmlns:a16="http://schemas.microsoft.com/office/drawing/2014/main" id="{00000000-0008-0000-0000-0000D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63</xdr:row>
          <xdr:rowOff>0</xdr:rowOff>
        </xdr:from>
        <xdr:to>
          <xdr:col>26</xdr:col>
          <xdr:colOff>133350</xdr:colOff>
          <xdr:row>64</xdr:row>
          <xdr:rowOff>9525</xdr:rowOff>
        </xdr:to>
        <xdr:sp macro="" textlink="">
          <xdr:nvSpPr>
            <xdr:cNvPr id="1747" name="Option Button 723" hidden="1">
              <a:extLst>
                <a:ext uri="{63B3BB69-23CF-44E3-9099-C40C66FF867C}">
                  <a14:compatExt spid="_x0000_s1747"/>
                </a:ext>
                <a:ext uri="{FF2B5EF4-FFF2-40B4-BE49-F238E27FC236}">
                  <a16:creationId xmlns:a16="http://schemas.microsoft.com/office/drawing/2014/main" id="{00000000-0008-0000-0000-0000D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64</xdr:row>
          <xdr:rowOff>0</xdr:rowOff>
        </xdr:from>
        <xdr:to>
          <xdr:col>26</xdr:col>
          <xdr:colOff>228600</xdr:colOff>
          <xdr:row>65</xdr:row>
          <xdr:rowOff>19050</xdr:rowOff>
        </xdr:to>
        <xdr:sp macro="" textlink="">
          <xdr:nvSpPr>
            <xdr:cNvPr id="1748" name="Option Button 724" hidden="1">
              <a:extLst>
                <a:ext uri="{63B3BB69-23CF-44E3-9099-C40C66FF867C}">
                  <a14:compatExt spid="_x0000_s1748"/>
                </a:ext>
                <a:ext uri="{FF2B5EF4-FFF2-40B4-BE49-F238E27FC236}">
                  <a16:creationId xmlns:a16="http://schemas.microsoft.com/office/drawing/2014/main" id="{00000000-0008-0000-0000-0000D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65</xdr:row>
          <xdr:rowOff>0</xdr:rowOff>
        </xdr:from>
        <xdr:to>
          <xdr:col>26</xdr:col>
          <xdr:colOff>228600</xdr:colOff>
          <xdr:row>66</xdr:row>
          <xdr:rowOff>9525</xdr:rowOff>
        </xdr:to>
        <xdr:sp macro="" textlink="">
          <xdr:nvSpPr>
            <xdr:cNvPr id="1749" name="Option Button 725" hidden="1">
              <a:extLst>
                <a:ext uri="{63B3BB69-23CF-44E3-9099-C40C66FF867C}">
                  <a14:compatExt spid="_x0000_s1749"/>
                </a:ext>
                <a:ext uri="{FF2B5EF4-FFF2-40B4-BE49-F238E27FC236}">
                  <a16:creationId xmlns:a16="http://schemas.microsoft.com/office/drawing/2014/main" id="{00000000-0008-0000-0000-0000D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57</xdr:row>
          <xdr:rowOff>0</xdr:rowOff>
        </xdr:from>
        <xdr:to>
          <xdr:col>28</xdr:col>
          <xdr:colOff>161925</xdr:colOff>
          <xdr:row>57</xdr:row>
          <xdr:rowOff>180975</xdr:rowOff>
        </xdr:to>
        <xdr:sp macro="" textlink="">
          <xdr:nvSpPr>
            <xdr:cNvPr id="1750" name="Check Box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56</xdr:row>
          <xdr:rowOff>0</xdr:rowOff>
        </xdr:from>
        <xdr:to>
          <xdr:col>28</xdr:col>
          <xdr:colOff>161925</xdr:colOff>
          <xdr:row>56</xdr:row>
          <xdr:rowOff>180975</xdr:rowOff>
        </xdr:to>
        <xdr:sp macro="" textlink="">
          <xdr:nvSpPr>
            <xdr:cNvPr id="1751" name="Check Box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65</xdr:row>
          <xdr:rowOff>0</xdr:rowOff>
        </xdr:from>
        <xdr:to>
          <xdr:col>28</xdr:col>
          <xdr:colOff>161925</xdr:colOff>
          <xdr:row>65</xdr:row>
          <xdr:rowOff>180975</xdr:rowOff>
        </xdr:to>
        <xdr:sp macro="" textlink="">
          <xdr:nvSpPr>
            <xdr:cNvPr id="1752" name="Check Box 728" hidden="1">
              <a:extLst>
                <a:ext uri="{63B3BB69-23CF-44E3-9099-C40C66FF867C}">
                  <a14:compatExt spid="_x0000_s1752"/>
                </a:ext>
                <a:ext uri="{FF2B5EF4-FFF2-40B4-BE49-F238E27FC236}">
                  <a16:creationId xmlns:a16="http://schemas.microsoft.com/office/drawing/2014/main" id="{00000000-0008-0000-0000-0000D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57</xdr:row>
          <xdr:rowOff>190500</xdr:rowOff>
        </xdr:from>
        <xdr:to>
          <xdr:col>28</xdr:col>
          <xdr:colOff>161925</xdr:colOff>
          <xdr:row>58</xdr:row>
          <xdr:rowOff>180975</xdr:rowOff>
        </xdr:to>
        <xdr:sp macro="" textlink="">
          <xdr:nvSpPr>
            <xdr:cNvPr id="1753" name="Check Box 729" hidden="1">
              <a:extLst>
                <a:ext uri="{63B3BB69-23CF-44E3-9099-C40C66FF867C}">
                  <a14:compatExt spid="_x0000_s1753"/>
                </a:ext>
                <a:ext uri="{FF2B5EF4-FFF2-40B4-BE49-F238E27FC236}">
                  <a16:creationId xmlns:a16="http://schemas.microsoft.com/office/drawing/2014/main" id="{00000000-0008-0000-0000-0000D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62</xdr:row>
          <xdr:rowOff>0</xdr:rowOff>
        </xdr:from>
        <xdr:to>
          <xdr:col>28</xdr:col>
          <xdr:colOff>161925</xdr:colOff>
          <xdr:row>62</xdr:row>
          <xdr:rowOff>180975</xdr:rowOff>
        </xdr:to>
        <xdr:sp macro="" textlink="">
          <xdr:nvSpPr>
            <xdr:cNvPr id="1754" name="Check Box 730" hidden="1">
              <a:extLst>
                <a:ext uri="{63B3BB69-23CF-44E3-9099-C40C66FF867C}">
                  <a14:compatExt spid="_x0000_s1754"/>
                </a:ext>
                <a:ext uri="{FF2B5EF4-FFF2-40B4-BE49-F238E27FC236}">
                  <a16:creationId xmlns:a16="http://schemas.microsoft.com/office/drawing/2014/main" id="{00000000-0008-0000-0000-0000D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58</xdr:row>
          <xdr:rowOff>171450</xdr:rowOff>
        </xdr:from>
        <xdr:to>
          <xdr:col>28</xdr:col>
          <xdr:colOff>161925</xdr:colOff>
          <xdr:row>60</xdr:row>
          <xdr:rowOff>28575</xdr:rowOff>
        </xdr:to>
        <xdr:sp macro="" textlink="">
          <xdr:nvSpPr>
            <xdr:cNvPr id="1755" name="Check Box 731" hidden="1">
              <a:extLst>
                <a:ext uri="{63B3BB69-23CF-44E3-9099-C40C66FF867C}">
                  <a14:compatExt spid="_x0000_s1755"/>
                </a:ext>
                <a:ext uri="{FF2B5EF4-FFF2-40B4-BE49-F238E27FC236}">
                  <a16:creationId xmlns:a16="http://schemas.microsoft.com/office/drawing/2014/main" id="{00000000-0008-0000-0000-0000D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60</xdr:row>
          <xdr:rowOff>0</xdr:rowOff>
        </xdr:from>
        <xdr:to>
          <xdr:col>28</xdr:col>
          <xdr:colOff>161925</xdr:colOff>
          <xdr:row>60</xdr:row>
          <xdr:rowOff>180975</xdr:rowOff>
        </xdr:to>
        <xdr:sp macro="" textlink="">
          <xdr:nvSpPr>
            <xdr:cNvPr id="1756" name="Check Box 732" hidden="1">
              <a:extLst>
                <a:ext uri="{63B3BB69-23CF-44E3-9099-C40C66FF867C}">
                  <a14:compatExt spid="_x0000_s1756"/>
                </a:ext>
                <a:ext uri="{FF2B5EF4-FFF2-40B4-BE49-F238E27FC236}">
                  <a16:creationId xmlns:a16="http://schemas.microsoft.com/office/drawing/2014/main" id="{00000000-0008-0000-0000-0000D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61</xdr:row>
          <xdr:rowOff>0</xdr:rowOff>
        </xdr:from>
        <xdr:to>
          <xdr:col>28</xdr:col>
          <xdr:colOff>161925</xdr:colOff>
          <xdr:row>61</xdr:row>
          <xdr:rowOff>180975</xdr:rowOff>
        </xdr:to>
        <xdr:sp macro="" textlink="">
          <xdr:nvSpPr>
            <xdr:cNvPr id="1757" name="Check Box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63</xdr:row>
          <xdr:rowOff>0</xdr:rowOff>
        </xdr:from>
        <xdr:to>
          <xdr:col>28</xdr:col>
          <xdr:colOff>161925</xdr:colOff>
          <xdr:row>63</xdr:row>
          <xdr:rowOff>180975</xdr:rowOff>
        </xdr:to>
        <xdr:sp macro="" textlink="">
          <xdr:nvSpPr>
            <xdr:cNvPr id="1758" name="Check Box 734" hidden="1">
              <a:extLst>
                <a:ext uri="{63B3BB69-23CF-44E3-9099-C40C66FF867C}">
                  <a14:compatExt spid="_x0000_s1758"/>
                </a:ext>
                <a:ext uri="{FF2B5EF4-FFF2-40B4-BE49-F238E27FC236}">
                  <a16:creationId xmlns:a16="http://schemas.microsoft.com/office/drawing/2014/main" id="{00000000-0008-0000-0000-0000D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63</xdr:row>
          <xdr:rowOff>190500</xdr:rowOff>
        </xdr:from>
        <xdr:to>
          <xdr:col>28</xdr:col>
          <xdr:colOff>85725</xdr:colOff>
          <xdr:row>65</xdr:row>
          <xdr:rowOff>9525</xdr:rowOff>
        </xdr:to>
        <xdr:sp macro="" textlink="">
          <xdr:nvSpPr>
            <xdr:cNvPr id="1759" name="Check Box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53</xdr:row>
          <xdr:rowOff>0</xdr:rowOff>
        </xdr:from>
        <xdr:to>
          <xdr:col>27</xdr:col>
          <xdr:colOff>0</xdr:colOff>
          <xdr:row>75</xdr:row>
          <xdr:rowOff>0</xdr:rowOff>
        </xdr:to>
        <xdr:sp macro="" textlink="">
          <xdr:nvSpPr>
            <xdr:cNvPr id="1760" name="Group Box 736" hidden="1">
              <a:extLst>
                <a:ext uri="{63B3BB69-23CF-44E3-9099-C40C66FF867C}">
                  <a14:compatExt spid="_x0000_s1760"/>
                </a:ext>
                <a:ext uri="{FF2B5EF4-FFF2-40B4-BE49-F238E27FC236}">
                  <a16:creationId xmlns:a16="http://schemas.microsoft.com/office/drawing/2014/main" id="{00000000-0008-0000-0000-0000E00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65</xdr:row>
          <xdr:rowOff>0</xdr:rowOff>
        </xdr:from>
        <xdr:to>
          <xdr:col>26</xdr:col>
          <xdr:colOff>228600</xdr:colOff>
          <xdr:row>66</xdr:row>
          <xdr:rowOff>9525</xdr:rowOff>
        </xdr:to>
        <xdr:sp macro="" textlink="">
          <xdr:nvSpPr>
            <xdr:cNvPr id="1761" name="Option Button 737" hidden="1">
              <a:extLst>
                <a:ext uri="{63B3BB69-23CF-44E3-9099-C40C66FF867C}">
                  <a14:compatExt spid="_x0000_s1761"/>
                </a:ext>
                <a:ext uri="{FF2B5EF4-FFF2-40B4-BE49-F238E27FC236}">
                  <a16:creationId xmlns:a16="http://schemas.microsoft.com/office/drawing/2014/main" id="{00000000-0008-0000-0000-0000E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66</xdr:row>
          <xdr:rowOff>0</xdr:rowOff>
        </xdr:from>
        <xdr:to>
          <xdr:col>26</xdr:col>
          <xdr:colOff>228600</xdr:colOff>
          <xdr:row>67</xdr:row>
          <xdr:rowOff>19050</xdr:rowOff>
        </xdr:to>
        <xdr:sp macro="" textlink="">
          <xdr:nvSpPr>
            <xdr:cNvPr id="1762" name="Option Button 738" hidden="1">
              <a:extLst>
                <a:ext uri="{63B3BB69-23CF-44E3-9099-C40C66FF867C}">
                  <a14:compatExt spid="_x0000_s1762"/>
                </a:ext>
                <a:ext uri="{FF2B5EF4-FFF2-40B4-BE49-F238E27FC236}">
                  <a16:creationId xmlns:a16="http://schemas.microsoft.com/office/drawing/2014/main" id="{00000000-0008-0000-0000-0000E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67</xdr:row>
          <xdr:rowOff>0</xdr:rowOff>
        </xdr:from>
        <xdr:to>
          <xdr:col>26</xdr:col>
          <xdr:colOff>228600</xdr:colOff>
          <xdr:row>68</xdr:row>
          <xdr:rowOff>19050</xdr:rowOff>
        </xdr:to>
        <xdr:sp macro="" textlink="">
          <xdr:nvSpPr>
            <xdr:cNvPr id="1763" name="Option Button 739" hidden="1">
              <a:extLst>
                <a:ext uri="{63B3BB69-23CF-44E3-9099-C40C66FF867C}">
                  <a14:compatExt spid="_x0000_s1763"/>
                </a:ext>
                <a:ext uri="{FF2B5EF4-FFF2-40B4-BE49-F238E27FC236}">
                  <a16:creationId xmlns:a16="http://schemas.microsoft.com/office/drawing/2014/main" id="{00000000-0008-0000-0000-0000E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68</xdr:row>
          <xdr:rowOff>0</xdr:rowOff>
        </xdr:from>
        <xdr:to>
          <xdr:col>26</xdr:col>
          <xdr:colOff>228600</xdr:colOff>
          <xdr:row>69</xdr:row>
          <xdr:rowOff>9525</xdr:rowOff>
        </xdr:to>
        <xdr:sp macro="" textlink="">
          <xdr:nvSpPr>
            <xdr:cNvPr id="1764" name="Option Button 740" hidden="1">
              <a:extLst>
                <a:ext uri="{63B3BB69-23CF-44E3-9099-C40C66FF867C}">
                  <a14:compatExt spid="_x0000_s1764"/>
                </a:ext>
                <a:ext uri="{FF2B5EF4-FFF2-40B4-BE49-F238E27FC236}">
                  <a16:creationId xmlns:a16="http://schemas.microsoft.com/office/drawing/2014/main" id="{00000000-0008-0000-0000-0000E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65</xdr:row>
          <xdr:rowOff>190500</xdr:rowOff>
        </xdr:from>
        <xdr:to>
          <xdr:col>28</xdr:col>
          <xdr:colOff>161925</xdr:colOff>
          <xdr:row>66</xdr:row>
          <xdr:rowOff>180975</xdr:rowOff>
        </xdr:to>
        <xdr:sp macro="" textlink="">
          <xdr:nvSpPr>
            <xdr:cNvPr id="1765" name="Check Box 741" hidden="1">
              <a:extLst>
                <a:ext uri="{63B3BB69-23CF-44E3-9099-C40C66FF867C}">
                  <a14:compatExt spid="_x0000_s1765"/>
                </a:ext>
                <a:ext uri="{FF2B5EF4-FFF2-40B4-BE49-F238E27FC236}">
                  <a16:creationId xmlns:a16="http://schemas.microsoft.com/office/drawing/2014/main" id="{00000000-0008-0000-0000-0000E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66</xdr:row>
          <xdr:rowOff>171450</xdr:rowOff>
        </xdr:from>
        <xdr:to>
          <xdr:col>28</xdr:col>
          <xdr:colOff>161925</xdr:colOff>
          <xdr:row>68</xdr:row>
          <xdr:rowOff>28575</xdr:rowOff>
        </xdr:to>
        <xdr:sp macro="" textlink="">
          <xdr:nvSpPr>
            <xdr:cNvPr id="1766" name="Check Box 742" hidden="1">
              <a:extLst>
                <a:ext uri="{63B3BB69-23CF-44E3-9099-C40C66FF867C}">
                  <a14:compatExt spid="_x0000_s1766"/>
                </a:ext>
                <a:ext uri="{FF2B5EF4-FFF2-40B4-BE49-F238E27FC236}">
                  <a16:creationId xmlns:a16="http://schemas.microsoft.com/office/drawing/2014/main" id="{00000000-0008-0000-0000-0000E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68</xdr:row>
          <xdr:rowOff>0</xdr:rowOff>
        </xdr:from>
        <xdr:to>
          <xdr:col>28</xdr:col>
          <xdr:colOff>161925</xdr:colOff>
          <xdr:row>68</xdr:row>
          <xdr:rowOff>180975</xdr:rowOff>
        </xdr:to>
        <xdr:sp macro="" textlink="">
          <xdr:nvSpPr>
            <xdr:cNvPr id="1767" name="Check Box 743" hidden="1">
              <a:extLst>
                <a:ext uri="{63B3BB69-23CF-44E3-9099-C40C66FF867C}">
                  <a14:compatExt spid="_x0000_s1767"/>
                </a:ext>
                <a:ext uri="{FF2B5EF4-FFF2-40B4-BE49-F238E27FC236}">
                  <a16:creationId xmlns:a16="http://schemas.microsoft.com/office/drawing/2014/main" id="{00000000-0008-0000-0000-0000E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68</xdr:row>
          <xdr:rowOff>0</xdr:rowOff>
        </xdr:from>
        <xdr:to>
          <xdr:col>26</xdr:col>
          <xdr:colOff>228600</xdr:colOff>
          <xdr:row>69</xdr:row>
          <xdr:rowOff>9525</xdr:rowOff>
        </xdr:to>
        <xdr:sp macro="" textlink="">
          <xdr:nvSpPr>
            <xdr:cNvPr id="1768" name="Option Button 744" hidden="1">
              <a:extLst>
                <a:ext uri="{63B3BB69-23CF-44E3-9099-C40C66FF867C}">
                  <a14:compatExt spid="_x0000_s1768"/>
                </a:ext>
                <a:ext uri="{FF2B5EF4-FFF2-40B4-BE49-F238E27FC236}">
                  <a16:creationId xmlns:a16="http://schemas.microsoft.com/office/drawing/2014/main" id="{00000000-0008-0000-0000-0000E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69</xdr:row>
          <xdr:rowOff>0</xdr:rowOff>
        </xdr:from>
        <xdr:to>
          <xdr:col>26</xdr:col>
          <xdr:colOff>228600</xdr:colOff>
          <xdr:row>70</xdr:row>
          <xdr:rowOff>19050</xdr:rowOff>
        </xdr:to>
        <xdr:sp macro="" textlink="">
          <xdr:nvSpPr>
            <xdr:cNvPr id="1769" name="Option Button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70</xdr:row>
          <xdr:rowOff>0</xdr:rowOff>
        </xdr:from>
        <xdr:to>
          <xdr:col>26</xdr:col>
          <xdr:colOff>228600</xdr:colOff>
          <xdr:row>71</xdr:row>
          <xdr:rowOff>19050</xdr:rowOff>
        </xdr:to>
        <xdr:sp macro="" textlink="">
          <xdr:nvSpPr>
            <xdr:cNvPr id="1770" name="Option Button 746" hidden="1">
              <a:extLst>
                <a:ext uri="{63B3BB69-23CF-44E3-9099-C40C66FF867C}">
                  <a14:compatExt spid="_x0000_s1770"/>
                </a:ext>
                <a:ext uri="{FF2B5EF4-FFF2-40B4-BE49-F238E27FC236}">
                  <a16:creationId xmlns:a16="http://schemas.microsoft.com/office/drawing/2014/main" id="{00000000-0008-0000-0000-0000E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71</xdr:row>
          <xdr:rowOff>0</xdr:rowOff>
        </xdr:from>
        <xdr:to>
          <xdr:col>26</xdr:col>
          <xdr:colOff>228600</xdr:colOff>
          <xdr:row>72</xdr:row>
          <xdr:rowOff>9525</xdr:rowOff>
        </xdr:to>
        <xdr:sp macro="" textlink="">
          <xdr:nvSpPr>
            <xdr:cNvPr id="1771" name="Option Button 747" hidden="1">
              <a:extLst>
                <a:ext uri="{63B3BB69-23CF-44E3-9099-C40C66FF867C}">
                  <a14:compatExt spid="_x0000_s1771"/>
                </a:ext>
                <a:ext uri="{FF2B5EF4-FFF2-40B4-BE49-F238E27FC236}">
                  <a16:creationId xmlns:a16="http://schemas.microsoft.com/office/drawing/2014/main" id="{00000000-0008-0000-0000-0000E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68</xdr:row>
          <xdr:rowOff>190500</xdr:rowOff>
        </xdr:from>
        <xdr:to>
          <xdr:col>28</xdr:col>
          <xdr:colOff>161925</xdr:colOff>
          <xdr:row>69</xdr:row>
          <xdr:rowOff>180975</xdr:rowOff>
        </xdr:to>
        <xdr:sp macro="" textlink="">
          <xdr:nvSpPr>
            <xdr:cNvPr id="1772" name="Check Box 748" hidden="1">
              <a:extLst>
                <a:ext uri="{63B3BB69-23CF-44E3-9099-C40C66FF867C}">
                  <a14:compatExt spid="_x0000_s1772"/>
                </a:ext>
                <a:ext uri="{FF2B5EF4-FFF2-40B4-BE49-F238E27FC236}">
                  <a16:creationId xmlns:a16="http://schemas.microsoft.com/office/drawing/2014/main" id="{00000000-0008-0000-0000-0000E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69</xdr:row>
          <xdr:rowOff>171450</xdr:rowOff>
        </xdr:from>
        <xdr:to>
          <xdr:col>28</xdr:col>
          <xdr:colOff>161925</xdr:colOff>
          <xdr:row>71</xdr:row>
          <xdr:rowOff>28575</xdr:rowOff>
        </xdr:to>
        <xdr:sp macro="" textlink="">
          <xdr:nvSpPr>
            <xdr:cNvPr id="1773" name="Check Box 749" hidden="1">
              <a:extLst>
                <a:ext uri="{63B3BB69-23CF-44E3-9099-C40C66FF867C}">
                  <a14:compatExt spid="_x0000_s1773"/>
                </a:ext>
                <a:ext uri="{FF2B5EF4-FFF2-40B4-BE49-F238E27FC236}">
                  <a16:creationId xmlns:a16="http://schemas.microsoft.com/office/drawing/2014/main" id="{00000000-0008-0000-0000-0000E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71</xdr:row>
          <xdr:rowOff>0</xdr:rowOff>
        </xdr:from>
        <xdr:to>
          <xdr:col>28</xdr:col>
          <xdr:colOff>161925</xdr:colOff>
          <xdr:row>71</xdr:row>
          <xdr:rowOff>180975</xdr:rowOff>
        </xdr:to>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71</xdr:row>
          <xdr:rowOff>0</xdr:rowOff>
        </xdr:from>
        <xdr:to>
          <xdr:col>26</xdr:col>
          <xdr:colOff>228600</xdr:colOff>
          <xdr:row>72</xdr:row>
          <xdr:rowOff>9525</xdr:rowOff>
        </xdr:to>
        <xdr:sp macro="" textlink="">
          <xdr:nvSpPr>
            <xdr:cNvPr id="1775" name="Option Button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74</xdr:row>
          <xdr:rowOff>0</xdr:rowOff>
        </xdr:from>
        <xdr:to>
          <xdr:col>26</xdr:col>
          <xdr:colOff>228600</xdr:colOff>
          <xdr:row>74</xdr:row>
          <xdr:rowOff>200025</xdr:rowOff>
        </xdr:to>
        <xdr:sp macro="" textlink="">
          <xdr:nvSpPr>
            <xdr:cNvPr id="1776" name="Option Button 752" hidden="1">
              <a:extLst>
                <a:ext uri="{63B3BB69-23CF-44E3-9099-C40C66FF867C}">
                  <a14:compatExt spid="_x0000_s1776"/>
                </a:ext>
                <a:ext uri="{FF2B5EF4-FFF2-40B4-BE49-F238E27FC236}">
                  <a16:creationId xmlns:a16="http://schemas.microsoft.com/office/drawing/2014/main" id="{00000000-0008-0000-0000-0000F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74</xdr:row>
          <xdr:rowOff>0</xdr:rowOff>
        </xdr:from>
        <xdr:to>
          <xdr:col>28</xdr:col>
          <xdr:colOff>161925</xdr:colOff>
          <xdr:row>74</xdr:row>
          <xdr:rowOff>180975</xdr:rowOff>
        </xdr:to>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65</xdr:row>
          <xdr:rowOff>0</xdr:rowOff>
        </xdr:from>
        <xdr:to>
          <xdr:col>26</xdr:col>
          <xdr:colOff>228600</xdr:colOff>
          <xdr:row>66</xdr:row>
          <xdr:rowOff>19050</xdr:rowOff>
        </xdr:to>
        <xdr:sp macro="" textlink="">
          <xdr:nvSpPr>
            <xdr:cNvPr id="1778" name="Option Button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66</xdr:row>
          <xdr:rowOff>0</xdr:rowOff>
        </xdr:from>
        <xdr:to>
          <xdr:col>26</xdr:col>
          <xdr:colOff>228600</xdr:colOff>
          <xdr:row>67</xdr:row>
          <xdr:rowOff>19050</xdr:rowOff>
        </xdr:to>
        <xdr:sp macro="" textlink="">
          <xdr:nvSpPr>
            <xdr:cNvPr id="1779" name="Option Button 755" hidden="1">
              <a:extLst>
                <a:ext uri="{63B3BB69-23CF-44E3-9099-C40C66FF867C}">
                  <a14:compatExt spid="_x0000_s1779"/>
                </a:ext>
                <a:ext uri="{FF2B5EF4-FFF2-40B4-BE49-F238E27FC236}">
                  <a16:creationId xmlns:a16="http://schemas.microsoft.com/office/drawing/2014/main" id="{00000000-0008-0000-0000-0000F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65</xdr:row>
          <xdr:rowOff>171450</xdr:rowOff>
        </xdr:from>
        <xdr:to>
          <xdr:col>28</xdr:col>
          <xdr:colOff>161925</xdr:colOff>
          <xdr:row>67</xdr:row>
          <xdr:rowOff>28575</xdr:rowOff>
        </xdr:to>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65</xdr:row>
          <xdr:rowOff>0</xdr:rowOff>
        </xdr:from>
        <xdr:to>
          <xdr:col>28</xdr:col>
          <xdr:colOff>161925</xdr:colOff>
          <xdr:row>65</xdr:row>
          <xdr:rowOff>180975</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9524</xdr:colOff>
      <xdr:row>0</xdr:row>
      <xdr:rowOff>104774</xdr:rowOff>
    </xdr:from>
    <xdr:to>
      <xdr:col>29</xdr:col>
      <xdr:colOff>0</xdr:colOff>
      <xdr:row>5</xdr:row>
      <xdr:rowOff>123825</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526" t="38071" r="3014" b="10110"/>
        <a:stretch/>
      </xdr:blipFill>
      <xdr:spPr>
        <a:xfrm>
          <a:off x="9524" y="104774"/>
          <a:ext cx="7067551" cy="93345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28</xdr:col>
          <xdr:colOff>9525</xdr:colOff>
          <xdr:row>85</xdr:row>
          <xdr:rowOff>9525</xdr:rowOff>
        </xdr:from>
        <xdr:to>
          <xdr:col>28</xdr:col>
          <xdr:colOff>200025</xdr:colOff>
          <xdr:row>85</xdr:row>
          <xdr:rowOff>190500</xdr:rowOff>
        </xdr:to>
        <xdr:sp macro="" textlink="">
          <xdr:nvSpPr>
            <xdr:cNvPr id="1796" name="Option Button 772" hidden="1">
              <a:extLst>
                <a:ext uri="{63B3BB69-23CF-44E3-9099-C40C66FF867C}">
                  <a14:compatExt spid="_x0000_s1796"/>
                </a:ext>
                <a:ext uri="{FF2B5EF4-FFF2-40B4-BE49-F238E27FC236}">
                  <a16:creationId xmlns:a16="http://schemas.microsoft.com/office/drawing/2014/main" id="{00000000-0008-0000-0000-00000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86</xdr:row>
          <xdr:rowOff>9525</xdr:rowOff>
        </xdr:from>
        <xdr:to>
          <xdr:col>28</xdr:col>
          <xdr:colOff>209550</xdr:colOff>
          <xdr:row>86</xdr:row>
          <xdr:rowOff>190500</xdr:rowOff>
        </xdr:to>
        <xdr:sp macro="" textlink="">
          <xdr:nvSpPr>
            <xdr:cNvPr id="1797" name="Option Button 773" hidden="1">
              <a:extLst>
                <a:ext uri="{63B3BB69-23CF-44E3-9099-C40C66FF867C}">
                  <a14:compatExt spid="_x0000_s1797"/>
                </a:ext>
                <a:ext uri="{FF2B5EF4-FFF2-40B4-BE49-F238E27FC236}">
                  <a16:creationId xmlns:a16="http://schemas.microsoft.com/office/drawing/2014/main" id="{00000000-0008-0000-0000-00000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87</xdr:row>
          <xdr:rowOff>9525</xdr:rowOff>
        </xdr:from>
        <xdr:to>
          <xdr:col>28</xdr:col>
          <xdr:colOff>209550</xdr:colOff>
          <xdr:row>88</xdr:row>
          <xdr:rowOff>0</xdr:rowOff>
        </xdr:to>
        <xdr:sp macro="" textlink="">
          <xdr:nvSpPr>
            <xdr:cNvPr id="1798" name="Option Button 774" hidden="1">
              <a:extLst>
                <a:ext uri="{63B3BB69-23CF-44E3-9099-C40C66FF867C}">
                  <a14:compatExt spid="_x0000_s1798"/>
                </a:ext>
                <a:ext uri="{FF2B5EF4-FFF2-40B4-BE49-F238E27FC236}">
                  <a16:creationId xmlns:a16="http://schemas.microsoft.com/office/drawing/2014/main" id="{00000000-0008-0000-0000-00000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88</xdr:row>
          <xdr:rowOff>0</xdr:rowOff>
        </xdr:from>
        <xdr:to>
          <xdr:col>28</xdr:col>
          <xdr:colOff>209550</xdr:colOff>
          <xdr:row>88</xdr:row>
          <xdr:rowOff>190500</xdr:rowOff>
        </xdr:to>
        <xdr:sp macro="" textlink="">
          <xdr:nvSpPr>
            <xdr:cNvPr id="1799" name="Option Button 775" hidden="1">
              <a:extLst>
                <a:ext uri="{63B3BB69-23CF-44E3-9099-C40C66FF867C}">
                  <a14:compatExt spid="_x0000_s1799"/>
                </a:ext>
                <a:ext uri="{FF2B5EF4-FFF2-40B4-BE49-F238E27FC236}">
                  <a16:creationId xmlns:a16="http://schemas.microsoft.com/office/drawing/2014/main" id="{00000000-0008-0000-0000-00000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89</xdr:row>
          <xdr:rowOff>19050</xdr:rowOff>
        </xdr:from>
        <xdr:to>
          <xdr:col>28</xdr:col>
          <xdr:colOff>200025</xdr:colOff>
          <xdr:row>89</xdr:row>
          <xdr:rowOff>190500</xdr:rowOff>
        </xdr:to>
        <xdr:sp macro="" textlink="">
          <xdr:nvSpPr>
            <xdr:cNvPr id="1800" name="Option Button 776" hidden="1">
              <a:extLst>
                <a:ext uri="{63B3BB69-23CF-44E3-9099-C40C66FF867C}">
                  <a14:compatExt spid="_x0000_s1800"/>
                </a:ext>
                <a:ext uri="{FF2B5EF4-FFF2-40B4-BE49-F238E27FC236}">
                  <a16:creationId xmlns:a16="http://schemas.microsoft.com/office/drawing/2014/main" id="{00000000-0008-0000-0000-00000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89</xdr:row>
          <xdr:rowOff>200025</xdr:rowOff>
        </xdr:from>
        <xdr:to>
          <xdr:col>28</xdr:col>
          <xdr:colOff>200025</xdr:colOff>
          <xdr:row>90</xdr:row>
          <xdr:rowOff>190500</xdr:rowOff>
        </xdr:to>
        <xdr:sp macro="" textlink="">
          <xdr:nvSpPr>
            <xdr:cNvPr id="1801" name="Option Button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91</xdr:row>
          <xdr:rowOff>19050</xdr:rowOff>
        </xdr:from>
        <xdr:to>
          <xdr:col>28</xdr:col>
          <xdr:colOff>209550</xdr:colOff>
          <xdr:row>92</xdr:row>
          <xdr:rowOff>0</xdr:rowOff>
        </xdr:to>
        <xdr:sp macro="" textlink="">
          <xdr:nvSpPr>
            <xdr:cNvPr id="1802" name="Option Button 778" hidden="1">
              <a:extLst>
                <a:ext uri="{63B3BB69-23CF-44E3-9099-C40C66FF867C}">
                  <a14:compatExt spid="_x0000_s1802"/>
                </a:ext>
                <a:ext uri="{FF2B5EF4-FFF2-40B4-BE49-F238E27FC236}">
                  <a16:creationId xmlns:a16="http://schemas.microsoft.com/office/drawing/2014/main" id="{00000000-0008-0000-0000-00000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92</xdr:row>
          <xdr:rowOff>9525</xdr:rowOff>
        </xdr:from>
        <xdr:to>
          <xdr:col>28</xdr:col>
          <xdr:colOff>200025</xdr:colOff>
          <xdr:row>92</xdr:row>
          <xdr:rowOff>180975</xdr:rowOff>
        </xdr:to>
        <xdr:sp macro="" textlink="">
          <xdr:nvSpPr>
            <xdr:cNvPr id="1803" name="Option Button 779" hidden="1">
              <a:extLst>
                <a:ext uri="{63B3BB69-23CF-44E3-9099-C40C66FF867C}">
                  <a14:compatExt spid="_x0000_s1803"/>
                </a:ext>
                <a:ext uri="{FF2B5EF4-FFF2-40B4-BE49-F238E27FC236}">
                  <a16:creationId xmlns:a16="http://schemas.microsoft.com/office/drawing/2014/main" id="{00000000-0008-0000-0000-00000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93</xdr:row>
          <xdr:rowOff>9525</xdr:rowOff>
        </xdr:from>
        <xdr:to>
          <xdr:col>28</xdr:col>
          <xdr:colOff>219075</xdr:colOff>
          <xdr:row>93</xdr:row>
          <xdr:rowOff>190500</xdr:rowOff>
        </xdr:to>
        <xdr:sp macro="" textlink="">
          <xdr:nvSpPr>
            <xdr:cNvPr id="1804" name="Option Button 780" hidden="1">
              <a:extLst>
                <a:ext uri="{63B3BB69-23CF-44E3-9099-C40C66FF867C}">
                  <a14:compatExt spid="_x0000_s1804"/>
                </a:ext>
                <a:ext uri="{FF2B5EF4-FFF2-40B4-BE49-F238E27FC236}">
                  <a16:creationId xmlns:a16="http://schemas.microsoft.com/office/drawing/2014/main" id="{00000000-0008-0000-0000-00000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94</xdr:row>
          <xdr:rowOff>9525</xdr:rowOff>
        </xdr:from>
        <xdr:to>
          <xdr:col>28</xdr:col>
          <xdr:colOff>200025</xdr:colOff>
          <xdr:row>94</xdr:row>
          <xdr:rowOff>180975</xdr:rowOff>
        </xdr:to>
        <xdr:sp macro="" textlink="">
          <xdr:nvSpPr>
            <xdr:cNvPr id="1805" name="Option Button 781" hidden="1">
              <a:extLst>
                <a:ext uri="{63B3BB69-23CF-44E3-9099-C40C66FF867C}">
                  <a14:compatExt spid="_x0000_s1805"/>
                </a:ext>
                <a:ext uri="{FF2B5EF4-FFF2-40B4-BE49-F238E27FC236}">
                  <a16:creationId xmlns:a16="http://schemas.microsoft.com/office/drawing/2014/main" id="{00000000-0008-0000-0000-00000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95</xdr:row>
          <xdr:rowOff>19050</xdr:rowOff>
        </xdr:from>
        <xdr:to>
          <xdr:col>28</xdr:col>
          <xdr:colOff>209550</xdr:colOff>
          <xdr:row>95</xdr:row>
          <xdr:rowOff>190500</xdr:rowOff>
        </xdr:to>
        <xdr:sp macro="" textlink="">
          <xdr:nvSpPr>
            <xdr:cNvPr id="1806" name="Option Button 782" hidden="1">
              <a:extLst>
                <a:ext uri="{63B3BB69-23CF-44E3-9099-C40C66FF867C}">
                  <a14:compatExt spid="_x0000_s1806"/>
                </a:ext>
                <a:ext uri="{FF2B5EF4-FFF2-40B4-BE49-F238E27FC236}">
                  <a16:creationId xmlns:a16="http://schemas.microsoft.com/office/drawing/2014/main" id="{00000000-0008-0000-0000-00000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96</xdr:row>
          <xdr:rowOff>9525</xdr:rowOff>
        </xdr:from>
        <xdr:to>
          <xdr:col>28</xdr:col>
          <xdr:colOff>200025</xdr:colOff>
          <xdr:row>97</xdr:row>
          <xdr:rowOff>9525</xdr:rowOff>
        </xdr:to>
        <xdr:sp macro="" textlink="">
          <xdr:nvSpPr>
            <xdr:cNvPr id="1807" name="Option Button 783" hidden="1">
              <a:extLst>
                <a:ext uri="{63B3BB69-23CF-44E3-9099-C40C66FF867C}">
                  <a14:compatExt spid="_x0000_s1807"/>
                </a:ext>
                <a:ext uri="{FF2B5EF4-FFF2-40B4-BE49-F238E27FC236}">
                  <a16:creationId xmlns:a16="http://schemas.microsoft.com/office/drawing/2014/main" id="{00000000-0008-0000-0000-00000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97</xdr:row>
          <xdr:rowOff>19050</xdr:rowOff>
        </xdr:from>
        <xdr:to>
          <xdr:col>28</xdr:col>
          <xdr:colOff>171450</xdr:colOff>
          <xdr:row>97</xdr:row>
          <xdr:rowOff>180975</xdr:rowOff>
        </xdr:to>
        <xdr:sp macro="" textlink="">
          <xdr:nvSpPr>
            <xdr:cNvPr id="1808" name="Option Button 784" hidden="1">
              <a:extLst>
                <a:ext uri="{63B3BB69-23CF-44E3-9099-C40C66FF867C}">
                  <a14:compatExt spid="_x0000_s1808"/>
                </a:ext>
                <a:ext uri="{FF2B5EF4-FFF2-40B4-BE49-F238E27FC236}">
                  <a16:creationId xmlns:a16="http://schemas.microsoft.com/office/drawing/2014/main" id="{00000000-0008-0000-0000-00001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98</xdr:row>
          <xdr:rowOff>9525</xdr:rowOff>
        </xdr:from>
        <xdr:to>
          <xdr:col>28</xdr:col>
          <xdr:colOff>209550</xdr:colOff>
          <xdr:row>99</xdr:row>
          <xdr:rowOff>0</xdr:rowOff>
        </xdr:to>
        <xdr:sp macro="" textlink="">
          <xdr:nvSpPr>
            <xdr:cNvPr id="1809" name="Option Button 785" hidden="1">
              <a:extLst>
                <a:ext uri="{63B3BB69-23CF-44E3-9099-C40C66FF867C}">
                  <a14:compatExt spid="_x0000_s1809"/>
                </a:ext>
                <a:ext uri="{FF2B5EF4-FFF2-40B4-BE49-F238E27FC236}">
                  <a16:creationId xmlns:a16="http://schemas.microsoft.com/office/drawing/2014/main" id="{00000000-0008-0000-0000-00001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99</xdr:row>
          <xdr:rowOff>9525</xdr:rowOff>
        </xdr:from>
        <xdr:to>
          <xdr:col>28</xdr:col>
          <xdr:colOff>219075</xdr:colOff>
          <xdr:row>99</xdr:row>
          <xdr:rowOff>190500</xdr:rowOff>
        </xdr:to>
        <xdr:sp macro="" textlink="">
          <xdr:nvSpPr>
            <xdr:cNvPr id="1810" name="Option Button 786" hidden="1">
              <a:extLst>
                <a:ext uri="{63B3BB69-23CF-44E3-9099-C40C66FF867C}">
                  <a14:compatExt spid="_x0000_s1810"/>
                </a:ext>
                <a:ext uri="{FF2B5EF4-FFF2-40B4-BE49-F238E27FC236}">
                  <a16:creationId xmlns:a16="http://schemas.microsoft.com/office/drawing/2014/main" id="{00000000-0008-0000-0000-00001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100</xdr:row>
          <xdr:rowOff>19050</xdr:rowOff>
        </xdr:from>
        <xdr:to>
          <xdr:col>28</xdr:col>
          <xdr:colOff>200025</xdr:colOff>
          <xdr:row>100</xdr:row>
          <xdr:rowOff>190500</xdr:rowOff>
        </xdr:to>
        <xdr:sp macro="" textlink="">
          <xdr:nvSpPr>
            <xdr:cNvPr id="1811" name="Option Button 787" hidden="1">
              <a:extLst>
                <a:ext uri="{63B3BB69-23CF-44E3-9099-C40C66FF867C}">
                  <a14:compatExt spid="_x0000_s1811"/>
                </a:ext>
                <a:ext uri="{FF2B5EF4-FFF2-40B4-BE49-F238E27FC236}">
                  <a16:creationId xmlns:a16="http://schemas.microsoft.com/office/drawing/2014/main" id="{00000000-0008-0000-0000-00001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101</xdr:row>
          <xdr:rowOff>9525</xdr:rowOff>
        </xdr:from>
        <xdr:to>
          <xdr:col>28</xdr:col>
          <xdr:colOff>190500</xdr:colOff>
          <xdr:row>101</xdr:row>
          <xdr:rowOff>180975</xdr:rowOff>
        </xdr:to>
        <xdr:sp macro="" textlink="">
          <xdr:nvSpPr>
            <xdr:cNvPr id="1812" name="Option Button 788" hidden="1">
              <a:extLst>
                <a:ext uri="{63B3BB69-23CF-44E3-9099-C40C66FF867C}">
                  <a14:compatExt spid="_x0000_s1812"/>
                </a:ext>
                <a:ext uri="{FF2B5EF4-FFF2-40B4-BE49-F238E27FC236}">
                  <a16:creationId xmlns:a16="http://schemas.microsoft.com/office/drawing/2014/main" id="{00000000-0008-0000-0000-00001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102</xdr:row>
          <xdr:rowOff>9525</xdr:rowOff>
        </xdr:from>
        <xdr:to>
          <xdr:col>28</xdr:col>
          <xdr:colOff>200025</xdr:colOff>
          <xdr:row>102</xdr:row>
          <xdr:rowOff>190500</xdr:rowOff>
        </xdr:to>
        <xdr:sp macro="" textlink="">
          <xdr:nvSpPr>
            <xdr:cNvPr id="1813" name="Option Button 789" hidden="1">
              <a:extLst>
                <a:ext uri="{63B3BB69-23CF-44E3-9099-C40C66FF867C}">
                  <a14:compatExt spid="_x0000_s1813"/>
                </a:ext>
                <a:ext uri="{FF2B5EF4-FFF2-40B4-BE49-F238E27FC236}">
                  <a16:creationId xmlns:a16="http://schemas.microsoft.com/office/drawing/2014/main" id="{00000000-0008-0000-0000-00001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103</xdr:row>
          <xdr:rowOff>28575</xdr:rowOff>
        </xdr:from>
        <xdr:to>
          <xdr:col>28</xdr:col>
          <xdr:colOff>209550</xdr:colOff>
          <xdr:row>103</xdr:row>
          <xdr:rowOff>190500</xdr:rowOff>
        </xdr:to>
        <xdr:sp macro="" textlink="">
          <xdr:nvSpPr>
            <xdr:cNvPr id="1814" name="Option Button 790" hidden="1">
              <a:extLst>
                <a:ext uri="{63B3BB69-23CF-44E3-9099-C40C66FF867C}">
                  <a14:compatExt spid="_x0000_s1814"/>
                </a:ext>
                <a:ext uri="{FF2B5EF4-FFF2-40B4-BE49-F238E27FC236}">
                  <a16:creationId xmlns:a16="http://schemas.microsoft.com/office/drawing/2014/main" id="{00000000-0008-0000-0000-00001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104</xdr:row>
          <xdr:rowOff>19050</xdr:rowOff>
        </xdr:from>
        <xdr:to>
          <xdr:col>28</xdr:col>
          <xdr:colOff>200025</xdr:colOff>
          <xdr:row>104</xdr:row>
          <xdr:rowOff>180975</xdr:rowOff>
        </xdr:to>
        <xdr:sp macro="" textlink="">
          <xdr:nvSpPr>
            <xdr:cNvPr id="1815" name="Option Button 791" hidden="1">
              <a:extLst>
                <a:ext uri="{63B3BB69-23CF-44E3-9099-C40C66FF867C}">
                  <a14:compatExt spid="_x0000_s1815"/>
                </a:ext>
                <a:ext uri="{FF2B5EF4-FFF2-40B4-BE49-F238E27FC236}">
                  <a16:creationId xmlns:a16="http://schemas.microsoft.com/office/drawing/2014/main" id="{00000000-0008-0000-0000-00001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105</xdr:row>
          <xdr:rowOff>9525</xdr:rowOff>
        </xdr:from>
        <xdr:to>
          <xdr:col>28</xdr:col>
          <xdr:colOff>200025</xdr:colOff>
          <xdr:row>105</xdr:row>
          <xdr:rowOff>190500</xdr:rowOff>
        </xdr:to>
        <xdr:sp macro="" textlink="">
          <xdr:nvSpPr>
            <xdr:cNvPr id="1816" name="Option Button 792" hidden="1">
              <a:extLst>
                <a:ext uri="{63B3BB69-23CF-44E3-9099-C40C66FF867C}">
                  <a14:compatExt spid="_x0000_s1816"/>
                </a:ext>
                <a:ext uri="{FF2B5EF4-FFF2-40B4-BE49-F238E27FC236}">
                  <a16:creationId xmlns:a16="http://schemas.microsoft.com/office/drawing/2014/main" id="{00000000-0008-0000-0000-00001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106</xdr:row>
          <xdr:rowOff>9525</xdr:rowOff>
        </xdr:from>
        <xdr:to>
          <xdr:col>28</xdr:col>
          <xdr:colOff>209550</xdr:colOff>
          <xdr:row>106</xdr:row>
          <xdr:rowOff>180975</xdr:rowOff>
        </xdr:to>
        <xdr:sp macro="" textlink="">
          <xdr:nvSpPr>
            <xdr:cNvPr id="1817" name="Option Button 793" hidden="1">
              <a:extLst>
                <a:ext uri="{63B3BB69-23CF-44E3-9099-C40C66FF867C}">
                  <a14:compatExt spid="_x0000_s1817"/>
                </a:ext>
                <a:ext uri="{FF2B5EF4-FFF2-40B4-BE49-F238E27FC236}">
                  <a16:creationId xmlns:a16="http://schemas.microsoft.com/office/drawing/2014/main" id="{00000000-0008-0000-0000-00001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107</xdr:row>
          <xdr:rowOff>19050</xdr:rowOff>
        </xdr:from>
        <xdr:to>
          <xdr:col>28</xdr:col>
          <xdr:colOff>200025</xdr:colOff>
          <xdr:row>107</xdr:row>
          <xdr:rowOff>180975</xdr:rowOff>
        </xdr:to>
        <xdr:sp macro="" textlink="">
          <xdr:nvSpPr>
            <xdr:cNvPr id="1818" name="Option Button 794" hidden="1">
              <a:extLst>
                <a:ext uri="{63B3BB69-23CF-44E3-9099-C40C66FF867C}">
                  <a14:compatExt spid="_x0000_s1818"/>
                </a:ext>
                <a:ext uri="{FF2B5EF4-FFF2-40B4-BE49-F238E27FC236}">
                  <a16:creationId xmlns:a16="http://schemas.microsoft.com/office/drawing/2014/main" id="{00000000-0008-0000-0000-00001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108</xdr:row>
          <xdr:rowOff>19050</xdr:rowOff>
        </xdr:from>
        <xdr:to>
          <xdr:col>28</xdr:col>
          <xdr:colOff>190500</xdr:colOff>
          <xdr:row>108</xdr:row>
          <xdr:rowOff>180975</xdr:rowOff>
        </xdr:to>
        <xdr:sp macro="" textlink="">
          <xdr:nvSpPr>
            <xdr:cNvPr id="1819" name="Option Button 795" hidden="1">
              <a:extLst>
                <a:ext uri="{63B3BB69-23CF-44E3-9099-C40C66FF867C}">
                  <a14:compatExt spid="_x0000_s1819"/>
                </a:ext>
                <a:ext uri="{FF2B5EF4-FFF2-40B4-BE49-F238E27FC236}">
                  <a16:creationId xmlns:a16="http://schemas.microsoft.com/office/drawing/2014/main" id="{00000000-0008-0000-0000-00001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109</xdr:row>
          <xdr:rowOff>19050</xdr:rowOff>
        </xdr:from>
        <xdr:to>
          <xdr:col>28</xdr:col>
          <xdr:colOff>190500</xdr:colOff>
          <xdr:row>109</xdr:row>
          <xdr:rowOff>180975</xdr:rowOff>
        </xdr:to>
        <xdr:sp macro="" textlink="">
          <xdr:nvSpPr>
            <xdr:cNvPr id="1820" name="Option Button 796" hidden="1">
              <a:extLst>
                <a:ext uri="{63B3BB69-23CF-44E3-9099-C40C66FF867C}">
                  <a14:compatExt spid="_x0000_s1820"/>
                </a:ext>
                <a:ext uri="{FF2B5EF4-FFF2-40B4-BE49-F238E27FC236}">
                  <a16:creationId xmlns:a16="http://schemas.microsoft.com/office/drawing/2014/main" id="{00000000-0008-0000-0000-00001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228600</xdr:colOff>
          <xdr:row>83</xdr:row>
          <xdr:rowOff>171450</xdr:rowOff>
        </xdr:from>
        <xdr:to>
          <xdr:col>47</xdr:col>
          <xdr:colOff>9525</xdr:colOff>
          <xdr:row>110</xdr:row>
          <xdr:rowOff>19050</xdr:rowOff>
        </xdr:to>
        <xdr:sp macro="" textlink="">
          <xdr:nvSpPr>
            <xdr:cNvPr id="1821" name="Group Box 797" hidden="1">
              <a:extLst>
                <a:ext uri="{63B3BB69-23CF-44E3-9099-C40C66FF867C}">
                  <a14:compatExt spid="_x0000_s1821"/>
                </a:ext>
                <a:ext uri="{FF2B5EF4-FFF2-40B4-BE49-F238E27FC236}">
                  <a16:creationId xmlns:a16="http://schemas.microsoft.com/office/drawing/2014/main" id="{00000000-0008-0000-0000-00001D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165</xdr:row>
          <xdr:rowOff>9525</xdr:rowOff>
        </xdr:from>
        <xdr:to>
          <xdr:col>47</xdr:col>
          <xdr:colOff>9525</xdr:colOff>
          <xdr:row>167</xdr:row>
          <xdr:rowOff>9525</xdr:rowOff>
        </xdr:to>
        <xdr:sp macro="" textlink="">
          <xdr:nvSpPr>
            <xdr:cNvPr id="1826" name="Group Box 802" hidden="1">
              <a:extLst>
                <a:ext uri="{63B3BB69-23CF-44E3-9099-C40C66FF867C}">
                  <a14:compatExt spid="_x0000_s1826"/>
                </a:ext>
                <a:ext uri="{FF2B5EF4-FFF2-40B4-BE49-F238E27FC236}">
                  <a16:creationId xmlns:a16="http://schemas.microsoft.com/office/drawing/2014/main" id="{00000000-0008-0000-0000-000022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165</xdr:row>
          <xdr:rowOff>28575</xdr:rowOff>
        </xdr:from>
        <xdr:to>
          <xdr:col>47</xdr:col>
          <xdr:colOff>9525</xdr:colOff>
          <xdr:row>165</xdr:row>
          <xdr:rowOff>219075</xdr:rowOff>
        </xdr:to>
        <xdr:sp macro="" textlink="">
          <xdr:nvSpPr>
            <xdr:cNvPr id="1830" name="Option Button 806" hidden="1">
              <a:extLst>
                <a:ext uri="{63B3BB69-23CF-44E3-9099-C40C66FF867C}">
                  <a14:compatExt spid="_x0000_s1830"/>
                </a:ext>
                <a:ext uri="{FF2B5EF4-FFF2-40B4-BE49-F238E27FC236}">
                  <a16:creationId xmlns:a16="http://schemas.microsoft.com/office/drawing/2014/main" id="{00000000-0008-0000-0000-00002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166</xdr:row>
          <xdr:rowOff>19050</xdr:rowOff>
        </xdr:from>
        <xdr:to>
          <xdr:col>47</xdr:col>
          <xdr:colOff>9525</xdr:colOff>
          <xdr:row>166</xdr:row>
          <xdr:rowOff>219075</xdr:rowOff>
        </xdr:to>
        <xdr:sp macro="" textlink="">
          <xdr:nvSpPr>
            <xdr:cNvPr id="1831" name="Option Button 807" hidden="1">
              <a:extLst>
                <a:ext uri="{63B3BB69-23CF-44E3-9099-C40C66FF867C}">
                  <a14:compatExt spid="_x0000_s1831"/>
                </a:ext>
                <a:ext uri="{FF2B5EF4-FFF2-40B4-BE49-F238E27FC236}">
                  <a16:creationId xmlns:a16="http://schemas.microsoft.com/office/drawing/2014/main" id="{00000000-0008-0000-0000-00002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493</xdr:row>
          <xdr:rowOff>0</xdr:rowOff>
        </xdr:from>
        <xdr:to>
          <xdr:col>47</xdr:col>
          <xdr:colOff>9525</xdr:colOff>
          <xdr:row>494</xdr:row>
          <xdr:rowOff>0</xdr:rowOff>
        </xdr:to>
        <xdr:sp macro="" textlink="">
          <xdr:nvSpPr>
            <xdr:cNvPr id="1832" name="Group Box 808" hidden="1">
              <a:extLst>
                <a:ext uri="{63B3BB69-23CF-44E3-9099-C40C66FF867C}">
                  <a14:compatExt spid="_x0000_s1832"/>
                </a:ext>
                <a:ext uri="{FF2B5EF4-FFF2-40B4-BE49-F238E27FC236}">
                  <a16:creationId xmlns:a16="http://schemas.microsoft.com/office/drawing/2014/main" id="{00000000-0008-0000-0000-000028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238125</xdr:colOff>
          <xdr:row>451</xdr:row>
          <xdr:rowOff>0</xdr:rowOff>
        </xdr:from>
        <xdr:to>
          <xdr:col>47</xdr:col>
          <xdr:colOff>9525</xdr:colOff>
          <xdr:row>455</xdr:row>
          <xdr:rowOff>0</xdr:rowOff>
        </xdr:to>
        <xdr:sp macro="" textlink="">
          <xdr:nvSpPr>
            <xdr:cNvPr id="1839" name="Group Box 815" hidden="1">
              <a:extLst>
                <a:ext uri="{63B3BB69-23CF-44E3-9099-C40C66FF867C}">
                  <a14:compatExt spid="_x0000_s1839"/>
                </a:ext>
                <a:ext uri="{FF2B5EF4-FFF2-40B4-BE49-F238E27FC236}">
                  <a16:creationId xmlns:a16="http://schemas.microsoft.com/office/drawing/2014/main" id="{00000000-0008-0000-0000-00002F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451</xdr:row>
          <xdr:rowOff>9525</xdr:rowOff>
        </xdr:from>
        <xdr:to>
          <xdr:col>28</xdr:col>
          <xdr:colOff>200025</xdr:colOff>
          <xdr:row>451</xdr:row>
          <xdr:rowOff>247650</xdr:rowOff>
        </xdr:to>
        <xdr:sp macro="" textlink="">
          <xdr:nvSpPr>
            <xdr:cNvPr id="1840" name="Option Button 816" hidden="1">
              <a:extLst>
                <a:ext uri="{63B3BB69-23CF-44E3-9099-C40C66FF867C}">
                  <a14:compatExt spid="_x0000_s1840"/>
                </a:ext>
                <a:ext uri="{FF2B5EF4-FFF2-40B4-BE49-F238E27FC236}">
                  <a16:creationId xmlns:a16="http://schemas.microsoft.com/office/drawing/2014/main" id="{00000000-0008-0000-0000-00003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452</xdr:row>
          <xdr:rowOff>104775</xdr:rowOff>
        </xdr:from>
        <xdr:to>
          <xdr:col>28</xdr:col>
          <xdr:colOff>200025</xdr:colOff>
          <xdr:row>452</xdr:row>
          <xdr:rowOff>323850</xdr:rowOff>
        </xdr:to>
        <xdr:sp macro="" textlink="">
          <xdr:nvSpPr>
            <xdr:cNvPr id="1841" name="Option Button 817" hidden="1">
              <a:extLst>
                <a:ext uri="{63B3BB69-23CF-44E3-9099-C40C66FF867C}">
                  <a14:compatExt spid="_x0000_s1841"/>
                </a:ext>
                <a:ext uri="{FF2B5EF4-FFF2-40B4-BE49-F238E27FC236}">
                  <a16:creationId xmlns:a16="http://schemas.microsoft.com/office/drawing/2014/main" id="{00000000-0008-0000-0000-00003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84</xdr:row>
          <xdr:rowOff>9525</xdr:rowOff>
        </xdr:from>
        <xdr:to>
          <xdr:col>28</xdr:col>
          <xdr:colOff>219075</xdr:colOff>
          <xdr:row>85</xdr:row>
          <xdr:rowOff>0</xdr:rowOff>
        </xdr:to>
        <xdr:sp macro="" textlink="">
          <xdr:nvSpPr>
            <xdr:cNvPr id="1845" name="Option Button 821" hidden="1">
              <a:extLst>
                <a:ext uri="{63B3BB69-23CF-44E3-9099-C40C66FF867C}">
                  <a14:compatExt spid="_x0000_s1845"/>
                </a:ext>
                <a:ext uri="{FF2B5EF4-FFF2-40B4-BE49-F238E27FC236}">
                  <a16:creationId xmlns:a16="http://schemas.microsoft.com/office/drawing/2014/main" id="{00000000-0008-0000-0000-00003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453</xdr:row>
          <xdr:rowOff>66675</xdr:rowOff>
        </xdr:from>
        <xdr:to>
          <xdr:col>28</xdr:col>
          <xdr:colOff>180975</xdr:colOff>
          <xdr:row>453</xdr:row>
          <xdr:rowOff>285750</xdr:rowOff>
        </xdr:to>
        <xdr:sp macro="" textlink="">
          <xdr:nvSpPr>
            <xdr:cNvPr id="1846" name="Option Button 822" hidden="1">
              <a:extLst>
                <a:ext uri="{63B3BB69-23CF-44E3-9099-C40C66FF867C}">
                  <a14:compatExt spid="_x0000_s1846"/>
                </a:ext>
                <a:ext uri="{FF2B5EF4-FFF2-40B4-BE49-F238E27FC236}">
                  <a16:creationId xmlns:a16="http://schemas.microsoft.com/office/drawing/2014/main" id="{00000000-0008-0000-0000-00003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583</xdr:row>
          <xdr:rowOff>9525</xdr:rowOff>
        </xdr:from>
        <xdr:to>
          <xdr:col>47</xdr:col>
          <xdr:colOff>9525</xdr:colOff>
          <xdr:row>584</xdr:row>
          <xdr:rowOff>0</xdr:rowOff>
        </xdr:to>
        <xdr:sp macro="" textlink="">
          <xdr:nvSpPr>
            <xdr:cNvPr id="1848" name="Option Button 824" hidden="1">
              <a:extLst>
                <a:ext uri="{63B3BB69-23CF-44E3-9099-C40C66FF867C}">
                  <a14:compatExt spid="_x0000_s1848"/>
                </a:ext>
                <a:ext uri="{FF2B5EF4-FFF2-40B4-BE49-F238E27FC236}">
                  <a16:creationId xmlns:a16="http://schemas.microsoft.com/office/drawing/2014/main" id="{00000000-0008-0000-0000-00003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584</xdr:row>
          <xdr:rowOff>9525</xdr:rowOff>
        </xdr:from>
        <xdr:to>
          <xdr:col>47</xdr:col>
          <xdr:colOff>9525</xdr:colOff>
          <xdr:row>585</xdr:row>
          <xdr:rowOff>9525</xdr:rowOff>
        </xdr:to>
        <xdr:sp macro="" textlink="">
          <xdr:nvSpPr>
            <xdr:cNvPr id="1849" name="Option Button 825" hidden="1">
              <a:extLst>
                <a:ext uri="{63B3BB69-23CF-44E3-9099-C40C66FF867C}">
                  <a14:compatExt spid="_x0000_s1849"/>
                </a:ext>
                <a:ext uri="{FF2B5EF4-FFF2-40B4-BE49-F238E27FC236}">
                  <a16:creationId xmlns:a16="http://schemas.microsoft.com/office/drawing/2014/main" id="{00000000-0008-0000-0000-00003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593</xdr:row>
          <xdr:rowOff>9525</xdr:rowOff>
        </xdr:from>
        <xdr:to>
          <xdr:col>47</xdr:col>
          <xdr:colOff>9525</xdr:colOff>
          <xdr:row>594</xdr:row>
          <xdr:rowOff>0</xdr:rowOff>
        </xdr:to>
        <xdr:sp macro="" textlink="">
          <xdr:nvSpPr>
            <xdr:cNvPr id="1850" name="Option Button 826" hidden="1">
              <a:extLst>
                <a:ext uri="{63B3BB69-23CF-44E3-9099-C40C66FF867C}">
                  <a14:compatExt spid="_x0000_s1850"/>
                </a:ext>
                <a:ext uri="{FF2B5EF4-FFF2-40B4-BE49-F238E27FC236}">
                  <a16:creationId xmlns:a16="http://schemas.microsoft.com/office/drawing/2014/main" id="{00000000-0008-0000-0000-00003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594</xdr:row>
          <xdr:rowOff>9525</xdr:rowOff>
        </xdr:from>
        <xdr:to>
          <xdr:col>47</xdr:col>
          <xdr:colOff>9525</xdr:colOff>
          <xdr:row>594</xdr:row>
          <xdr:rowOff>190500</xdr:rowOff>
        </xdr:to>
        <xdr:sp macro="" textlink="">
          <xdr:nvSpPr>
            <xdr:cNvPr id="1851" name="Option Button 827" hidden="1">
              <a:extLst>
                <a:ext uri="{63B3BB69-23CF-44E3-9099-C40C66FF867C}">
                  <a14:compatExt spid="_x0000_s1851"/>
                </a:ext>
                <a:ext uri="{FF2B5EF4-FFF2-40B4-BE49-F238E27FC236}">
                  <a16:creationId xmlns:a16="http://schemas.microsoft.com/office/drawing/2014/main" id="{00000000-0008-0000-0000-00003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583</xdr:row>
          <xdr:rowOff>0</xdr:rowOff>
        </xdr:from>
        <xdr:to>
          <xdr:col>47</xdr:col>
          <xdr:colOff>9525</xdr:colOff>
          <xdr:row>585</xdr:row>
          <xdr:rowOff>9525</xdr:rowOff>
        </xdr:to>
        <xdr:sp macro="" textlink="">
          <xdr:nvSpPr>
            <xdr:cNvPr id="1852" name="Group Box 828" hidden="1">
              <a:extLst>
                <a:ext uri="{63B3BB69-23CF-44E3-9099-C40C66FF867C}">
                  <a14:compatExt spid="_x0000_s1852"/>
                </a:ext>
                <a:ext uri="{FF2B5EF4-FFF2-40B4-BE49-F238E27FC236}">
                  <a16:creationId xmlns:a16="http://schemas.microsoft.com/office/drawing/2014/main" id="{00000000-0008-0000-0000-00003C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593</xdr:row>
          <xdr:rowOff>0</xdr:rowOff>
        </xdr:from>
        <xdr:to>
          <xdr:col>47</xdr:col>
          <xdr:colOff>9525</xdr:colOff>
          <xdr:row>595</xdr:row>
          <xdr:rowOff>9525</xdr:rowOff>
        </xdr:to>
        <xdr:sp macro="" textlink="">
          <xdr:nvSpPr>
            <xdr:cNvPr id="1853" name="Group Box 829" hidden="1">
              <a:extLst>
                <a:ext uri="{63B3BB69-23CF-44E3-9099-C40C66FF867C}">
                  <a14:compatExt spid="_x0000_s1853"/>
                </a:ext>
                <a:ext uri="{FF2B5EF4-FFF2-40B4-BE49-F238E27FC236}">
                  <a16:creationId xmlns:a16="http://schemas.microsoft.com/office/drawing/2014/main" id="{00000000-0008-0000-0000-00003D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684</xdr:row>
          <xdr:rowOff>0</xdr:rowOff>
        </xdr:from>
        <xdr:to>
          <xdr:col>47</xdr:col>
          <xdr:colOff>9525</xdr:colOff>
          <xdr:row>684</xdr:row>
          <xdr:rowOff>247650</xdr:rowOff>
        </xdr:to>
        <xdr:sp macro="" textlink="">
          <xdr:nvSpPr>
            <xdr:cNvPr id="1854" name="Check Box 830" hidden="1">
              <a:extLst>
                <a:ext uri="{63B3BB69-23CF-44E3-9099-C40C66FF867C}">
                  <a14:compatExt spid="_x0000_s1854"/>
                </a:ext>
                <a:ext uri="{FF2B5EF4-FFF2-40B4-BE49-F238E27FC236}">
                  <a16:creationId xmlns:a16="http://schemas.microsoft.com/office/drawing/2014/main" id="{00000000-0008-0000-0000-00003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688</xdr:row>
          <xdr:rowOff>0</xdr:rowOff>
        </xdr:from>
        <xdr:to>
          <xdr:col>47</xdr:col>
          <xdr:colOff>9525</xdr:colOff>
          <xdr:row>689</xdr:row>
          <xdr:rowOff>0</xdr:rowOff>
        </xdr:to>
        <xdr:sp macro="" textlink="">
          <xdr:nvSpPr>
            <xdr:cNvPr id="1855" name="Check Box 831" hidden="1">
              <a:extLst>
                <a:ext uri="{63B3BB69-23CF-44E3-9099-C40C66FF867C}">
                  <a14:compatExt spid="_x0000_s1855"/>
                </a:ext>
                <a:ext uri="{FF2B5EF4-FFF2-40B4-BE49-F238E27FC236}">
                  <a16:creationId xmlns:a16="http://schemas.microsoft.com/office/drawing/2014/main" id="{00000000-0008-0000-0000-00003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703</xdr:row>
          <xdr:rowOff>9525</xdr:rowOff>
        </xdr:from>
        <xdr:to>
          <xdr:col>29</xdr:col>
          <xdr:colOff>0</xdr:colOff>
          <xdr:row>704</xdr:row>
          <xdr:rowOff>0</xdr:rowOff>
        </xdr:to>
        <xdr:sp macro="" textlink="">
          <xdr:nvSpPr>
            <xdr:cNvPr id="1856" name="Check Box 832" hidden="1">
              <a:extLst>
                <a:ext uri="{63B3BB69-23CF-44E3-9099-C40C66FF867C}">
                  <a14:compatExt spid="_x0000_s1856"/>
                </a:ext>
                <a:ext uri="{FF2B5EF4-FFF2-40B4-BE49-F238E27FC236}">
                  <a16:creationId xmlns:a16="http://schemas.microsoft.com/office/drawing/2014/main" id="{00000000-0008-0000-0000-00004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706</xdr:row>
          <xdr:rowOff>200025</xdr:rowOff>
        </xdr:from>
        <xdr:to>
          <xdr:col>29</xdr:col>
          <xdr:colOff>0</xdr:colOff>
          <xdr:row>708</xdr:row>
          <xdr:rowOff>0</xdr:rowOff>
        </xdr:to>
        <xdr:sp macro="" textlink="">
          <xdr:nvSpPr>
            <xdr:cNvPr id="1857" name="Check Box 833" hidden="1">
              <a:extLst>
                <a:ext uri="{63B3BB69-23CF-44E3-9099-C40C66FF867C}">
                  <a14:compatExt spid="_x0000_s1857"/>
                </a:ext>
                <a:ext uri="{FF2B5EF4-FFF2-40B4-BE49-F238E27FC236}">
                  <a16:creationId xmlns:a16="http://schemas.microsoft.com/office/drawing/2014/main" id="{00000000-0008-0000-0000-00004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607</xdr:row>
          <xdr:rowOff>9525</xdr:rowOff>
        </xdr:from>
        <xdr:to>
          <xdr:col>47</xdr:col>
          <xdr:colOff>9525</xdr:colOff>
          <xdr:row>608</xdr:row>
          <xdr:rowOff>0</xdr:rowOff>
        </xdr:to>
        <xdr:sp macro="" textlink="">
          <xdr:nvSpPr>
            <xdr:cNvPr id="1858" name="Check Box 834" hidden="1">
              <a:extLst>
                <a:ext uri="{63B3BB69-23CF-44E3-9099-C40C66FF867C}">
                  <a14:compatExt spid="_x0000_s1858"/>
                </a:ext>
                <a:ext uri="{FF2B5EF4-FFF2-40B4-BE49-F238E27FC236}">
                  <a16:creationId xmlns:a16="http://schemas.microsoft.com/office/drawing/2014/main" id="{00000000-0008-0000-0000-00004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611</xdr:row>
          <xdr:rowOff>0</xdr:rowOff>
        </xdr:from>
        <xdr:to>
          <xdr:col>47</xdr:col>
          <xdr:colOff>9525</xdr:colOff>
          <xdr:row>612</xdr:row>
          <xdr:rowOff>0</xdr:rowOff>
        </xdr:to>
        <xdr:sp macro="" textlink="">
          <xdr:nvSpPr>
            <xdr:cNvPr id="1859" name="Check Box 835" hidden="1">
              <a:extLst>
                <a:ext uri="{63B3BB69-23CF-44E3-9099-C40C66FF867C}">
                  <a14:compatExt spid="_x0000_s1859"/>
                </a:ext>
                <a:ext uri="{FF2B5EF4-FFF2-40B4-BE49-F238E27FC236}">
                  <a16:creationId xmlns:a16="http://schemas.microsoft.com/office/drawing/2014/main" id="{00000000-0008-0000-0000-00004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615</xdr:row>
          <xdr:rowOff>9525</xdr:rowOff>
        </xdr:from>
        <xdr:to>
          <xdr:col>28</xdr:col>
          <xdr:colOff>219075</xdr:colOff>
          <xdr:row>616</xdr:row>
          <xdr:rowOff>0</xdr:rowOff>
        </xdr:to>
        <xdr:sp macro="" textlink="">
          <xdr:nvSpPr>
            <xdr:cNvPr id="1860" name="Check Box 836" hidden="1">
              <a:extLst>
                <a:ext uri="{63B3BB69-23CF-44E3-9099-C40C66FF867C}">
                  <a14:compatExt spid="_x0000_s1860"/>
                </a:ext>
                <a:ext uri="{FF2B5EF4-FFF2-40B4-BE49-F238E27FC236}">
                  <a16:creationId xmlns:a16="http://schemas.microsoft.com/office/drawing/2014/main" id="{00000000-0008-0000-0000-00004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630</xdr:row>
          <xdr:rowOff>9525</xdr:rowOff>
        </xdr:from>
        <xdr:to>
          <xdr:col>28</xdr:col>
          <xdr:colOff>219075</xdr:colOff>
          <xdr:row>631</xdr:row>
          <xdr:rowOff>0</xdr:rowOff>
        </xdr:to>
        <xdr:sp macro="" textlink="">
          <xdr:nvSpPr>
            <xdr:cNvPr id="1861" name="Check Box 837" hidden="1">
              <a:extLst>
                <a:ext uri="{63B3BB69-23CF-44E3-9099-C40C66FF867C}">
                  <a14:compatExt spid="_x0000_s1861"/>
                </a:ext>
                <a:ext uri="{FF2B5EF4-FFF2-40B4-BE49-F238E27FC236}">
                  <a16:creationId xmlns:a16="http://schemas.microsoft.com/office/drawing/2014/main" id="{00000000-0008-0000-0000-00004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634</xdr:row>
          <xdr:rowOff>0</xdr:rowOff>
        </xdr:from>
        <xdr:to>
          <xdr:col>47</xdr:col>
          <xdr:colOff>9525</xdr:colOff>
          <xdr:row>635</xdr:row>
          <xdr:rowOff>0</xdr:rowOff>
        </xdr:to>
        <xdr:sp macro="" textlink="">
          <xdr:nvSpPr>
            <xdr:cNvPr id="1862" name="Check Box 838" hidden="1">
              <a:extLst>
                <a:ext uri="{63B3BB69-23CF-44E3-9099-C40C66FF867C}">
                  <a14:compatExt spid="_x0000_s1862"/>
                </a:ext>
                <a:ext uri="{FF2B5EF4-FFF2-40B4-BE49-F238E27FC236}">
                  <a16:creationId xmlns:a16="http://schemas.microsoft.com/office/drawing/2014/main" id="{00000000-0008-0000-0000-00004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638</xdr:row>
          <xdr:rowOff>0</xdr:rowOff>
        </xdr:from>
        <xdr:to>
          <xdr:col>47</xdr:col>
          <xdr:colOff>9525</xdr:colOff>
          <xdr:row>639</xdr:row>
          <xdr:rowOff>0</xdr:rowOff>
        </xdr:to>
        <xdr:sp macro="" textlink="">
          <xdr:nvSpPr>
            <xdr:cNvPr id="1863" name="Check Box 839" hidden="1">
              <a:extLst>
                <a:ext uri="{63B3BB69-23CF-44E3-9099-C40C66FF867C}">
                  <a14:compatExt spid="_x0000_s1863"/>
                </a:ext>
                <a:ext uri="{FF2B5EF4-FFF2-40B4-BE49-F238E27FC236}">
                  <a16:creationId xmlns:a16="http://schemas.microsoft.com/office/drawing/2014/main" id="{00000000-0008-0000-0000-00004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680</xdr:row>
          <xdr:rowOff>9525</xdr:rowOff>
        </xdr:from>
        <xdr:to>
          <xdr:col>28</xdr:col>
          <xdr:colOff>228600</xdr:colOff>
          <xdr:row>680</xdr:row>
          <xdr:rowOff>619125</xdr:rowOff>
        </xdr:to>
        <xdr:sp macro="" textlink="">
          <xdr:nvSpPr>
            <xdr:cNvPr id="1864" name="Check Box 840" hidden="1">
              <a:extLst>
                <a:ext uri="{63B3BB69-23CF-44E3-9099-C40C66FF867C}">
                  <a14:compatExt spid="_x0000_s1864"/>
                </a:ext>
                <a:ext uri="{FF2B5EF4-FFF2-40B4-BE49-F238E27FC236}">
                  <a16:creationId xmlns:a16="http://schemas.microsoft.com/office/drawing/2014/main" id="{00000000-0008-0000-0000-00004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699</xdr:row>
          <xdr:rowOff>9525</xdr:rowOff>
        </xdr:from>
        <xdr:to>
          <xdr:col>29</xdr:col>
          <xdr:colOff>0</xdr:colOff>
          <xdr:row>700</xdr:row>
          <xdr:rowOff>0</xdr:rowOff>
        </xdr:to>
        <xdr:sp macro="" textlink="">
          <xdr:nvSpPr>
            <xdr:cNvPr id="1865" name="Check Box 841" hidden="1">
              <a:extLst>
                <a:ext uri="{63B3BB69-23CF-44E3-9099-C40C66FF867C}">
                  <a14:compatExt spid="_x0000_s1865"/>
                </a:ext>
                <a:ext uri="{FF2B5EF4-FFF2-40B4-BE49-F238E27FC236}">
                  <a16:creationId xmlns:a16="http://schemas.microsoft.com/office/drawing/2014/main" id="{00000000-0008-0000-0000-00004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603</xdr:row>
          <xdr:rowOff>9525</xdr:rowOff>
        </xdr:from>
        <xdr:to>
          <xdr:col>47</xdr:col>
          <xdr:colOff>19050</xdr:colOff>
          <xdr:row>604</xdr:row>
          <xdr:rowOff>0</xdr:rowOff>
        </xdr:to>
        <xdr:sp macro="" textlink="">
          <xdr:nvSpPr>
            <xdr:cNvPr id="1866" name="Check Box 842" hidden="1">
              <a:extLst>
                <a:ext uri="{63B3BB69-23CF-44E3-9099-C40C66FF867C}">
                  <a14:compatExt spid="_x0000_s1866"/>
                </a:ext>
                <a:ext uri="{FF2B5EF4-FFF2-40B4-BE49-F238E27FC236}">
                  <a16:creationId xmlns:a16="http://schemas.microsoft.com/office/drawing/2014/main" id="{00000000-0008-0000-0000-00004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622</xdr:row>
          <xdr:rowOff>9525</xdr:rowOff>
        </xdr:from>
        <xdr:to>
          <xdr:col>47</xdr:col>
          <xdr:colOff>9525</xdr:colOff>
          <xdr:row>623</xdr:row>
          <xdr:rowOff>0</xdr:rowOff>
        </xdr:to>
        <xdr:sp macro="" textlink="">
          <xdr:nvSpPr>
            <xdr:cNvPr id="1867" name="Check Box 843" hidden="1">
              <a:extLst>
                <a:ext uri="{63B3BB69-23CF-44E3-9099-C40C66FF867C}">
                  <a14:compatExt spid="_x0000_s1867"/>
                </a:ext>
                <a:ext uri="{FF2B5EF4-FFF2-40B4-BE49-F238E27FC236}">
                  <a16:creationId xmlns:a16="http://schemas.microsoft.com/office/drawing/2014/main" id="{00000000-0008-0000-0000-00004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626</xdr:row>
          <xdr:rowOff>9525</xdr:rowOff>
        </xdr:from>
        <xdr:to>
          <xdr:col>28</xdr:col>
          <xdr:colOff>209550</xdr:colOff>
          <xdr:row>627</xdr:row>
          <xdr:rowOff>0</xdr:rowOff>
        </xdr:to>
        <xdr:sp macro="" textlink="">
          <xdr:nvSpPr>
            <xdr:cNvPr id="1868" name="Check Box 844" hidden="1">
              <a:extLst>
                <a:ext uri="{63B3BB69-23CF-44E3-9099-C40C66FF867C}">
                  <a14:compatExt spid="_x0000_s1868"/>
                </a:ext>
                <a:ext uri="{FF2B5EF4-FFF2-40B4-BE49-F238E27FC236}">
                  <a16:creationId xmlns:a16="http://schemas.microsoft.com/office/drawing/2014/main" id="{00000000-0008-0000-0000-00004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645</xdr:row>
          <xdr:rowOff>9525</xdr:rowOff>
        </xdr:from>
        <xdr:to>
          <xdr:col>47</xdr:col>
          <xdr:colOff>9525</xdr:colOff>
          <xdr:row>651</xdr:row>
          <xdr:rowOff>0</xdr:rowOff>
        </xdr:to>
        <xdr:sp macro="" textlink="">
          <xdr:nvSpPr>
            <xdr:cNvPr id="1869" name="Group Box 845" hidden="1">
              <a:extLst>
                <a:ext uri="{63B3BB69-23CF-44E3-9099-C40C66FF867C}">
                  <a14:compatExt spid="_x0000_s1869"/>
                </a:ext>
                <a:ext uri="{FF2B5EF4-FFF2-40B4-BE49-F238E27FC236}">
                  <a16:creationId xmlns:a16="http://schemas.microsoft.com/office/drawing/2014/main" id="{00000000-0008-0000-0000-00004D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652</xdr:row>
          <xdr:rowOff>190500</xdr:rowOff>
        </xdr:from>
        <xdr:to>
          <xdr:col>47</xdr:col>
          <xdr:colOff>9525</xdr:colOff>
          <xdr:row>659</xdr:row>
          <xdr:rowOff>9525</xdr:rowOff>
        </xdr:to>
        <xdr:sp macro="" textlink="">
          <xdr:nvSpPr>
            <xdr:cNvPr id="1870" name="Group Box 846" hidden="1">
              <a:extLst>
                <a:ext uri="{63B3BB69-23CF-44E3-9099-C40C66FF867C}">
                  <a14:compatExt spid="_x0000_s1870"/>
                </a:ext>
                <a:ext uri="{FF2B5EF4-FFF2-40B4-BE49-F238E27FC236}">
                  <a16:creationId xmlns:a16="http://schemas.microsoft.com/office/drawing/2014/main" id="{00000000-0008-0000-0000-00004E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238125</xdr:colOff>
          <xdr:row>661</xdr:row>
          <xdr:rowOff>0</xdr:rowOff>
        </xdr:from>
        <xdr:to>
          <xdr:col>28</xdr:col>
          <xdr:colOff>219075</xdr:colOff>
          <xdr:row>664</xdr:row>
          <xdr:rowOff>0</xdr:rowOff>
        </xdr:to>
        <xdr:sp macro="" textlink="">
          <xdr:nvSpPr>
            <xdr:cNvPr id="1871" name="Group Box 847" hidden="1">
              <a:extLst>
                <a:ext uri="{63B3BB69-23CF-44E3-9099-C40C66FF867C}">
                  <a14:compatExt spid="_x0000_s1871"/>
                </a:ext>
                <a:ext uri="{FF2B5EF4-FFF2-40B4-BE49-F238E27FC236}">
                  <a16:creationId xmlns:a16="http://schemas.microsoft.com/office/drawing/2014/main" id="{00000000-0008-0000-0000-00004F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674</xdr:row>
          <xdr:rowOff>0</xdr:rowOff>
        </xdr:from>
        <xdr:to>
          <xdr:col>29</xdr:col>
          <xdr:colOff>0</xdr:colOff>
          <xdr:row>676</xdr:row>
          <xdr:rowOff>0</xdr:rowOff>
        </xdr:to>
        <xdr:sp macro="" textlink="">
          <xdr:nvSpPr>
            <xdr:cNvPr id="1872" name="Group Box 848" hidden="1">
              <a:extLst>
                <a:ext uri="{63B3BB69-23CF-44E3-9099-C40C66FF867C}">
                  <a14:compatExt spid="_x0000_s1872"/>
                </a:ext>
                <a:ext uri="{FF2B5EF4-FFF2-40B4-BE49-F238E27FC236}">
                  <a16:creationId xmlns:a16="http://schemas.microsoft.com/office/drawing/2014/main" id="{00000000-0008-0000-0000-000050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645</xdr:row>
          <xdr:rowOff>28575</xdr:rowOff>
        </xdr:from>
        <xdr:to>
          <xdr:col>28</xdr:col>
          <xdr:colOff>228600</xdr:colOff>
          <xdr:row>645</xdr:row>
          <xdr:rowOff>285750</xdr:rowOff>
        </xdr:to>
        <xdr:sp macro="" textlink="">
          <xdr:nvSpPr>
            <xdr:cNvPr id="1873" name="Option Button 849" hidden="1">
              <a:extLst>
                <a:ext uri="{63B3BB69-23CF-44E3-9099-C40C66FF867C}">
                  <a14:compatExt spid="_x0000_s1873"/>
                </a:ext>
                <a:ext uri="{FF2B5EF4-FFF2-40B4-BE49-F238E27FC236}">
                  <a16:creationId xmlns:a16="http://schemas.microsoft.com/office/drawing/2014/main" id="{00000000-0008-0000-0000-00005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646</xdr:row>
          <xdr:rowOff>9525</xdr:rowOff>
        </xdr:from>
        <xdr:to>
          <xdr:col>28</xdr:col>
          <xdr:colOff>228600</xdr:colOff>
          <xdr:row>646</xdr:row>
          <xdr:rowOff>304800</xdr:rowOff>
        </xdr:to>
        <xdr:sp macro="" textlink="">
          <xdr:nvSpPr>
            <xdr:cNvPr id="1874" name="Option Button 850" hidden="1">
              <a:extLst>
                <a:ext uri="{63B3BB69-23CF-44E3-9099-C40C66FF867C}">
                  <a14:compatExt spid="_x0000_s1874"/>
                </a:ext>
                <a:ext uri="{FF2B5EF4-FFF2-40B4-BE49-F238E27FC236}">
                  <a16:creationId xmlns:a16="http://schemas.microsoft.com/office/drawing/2014/main" id="{00000000-0008-0000-0000-00005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647</xdr:row>
          <xdr:rowOff>9525</xdr:rowOff>
        </xdr:from>
        <xdr:to>
          <xdr:col>28</xdr:col>
          <xdr:colOff>219075</xdr:colOff>
          <xdr:row>647</xdr:row>
          <xdr:rowOff>295275</xdr:rowOff>
        </xdr:to>
        <xdr:sp macro="" textlink="">
          <xdr:nvSpPr>
            <xdr:cNvPr id="1875" name="Option Button 851" hidden="1">
              <a:extLst>
                <a:ext uri="{63B3BB69-23CF-44E3-9099-C40C66FF867C}">
                  <a14:compatExt spid="_x0000_s1875"/>
                </a:ext>
                <a:ext uri="{FF2B5EF4-FFF2-40B4-BE49-F238E27FC236}">
                  <a16:creationId xmlns:a16="http://schemas.microsoft.com/office/drawing/2014/main" id="{00000000-0008-0000-0000-00005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648</xdr:row>
          <xdr:rowOff>9525</xdr:rowOff>
        </xdr:from>
        <xdr:to>
          <xdr:col>28</xdr:col>
          <xdr:colOff>219075</xdr:colOff>
          <xdr:row>648</xdr:row>
          <xdr:rowOff>276225</xdr:rowOff>
        </xdr:to>
        <xdr:sp macro="" textlink="">
          <xdr:nvSpPr>
            <xdr:cNvPr id="1876" name="Option Button 852" hidden="1">
              <a:extLst>
                <a:ext uri="{63B3BB69-23CF-44E3-9099-C40C66FF867C}">
                  <a14:compatExt spid="_x0000_s1876"/>
                </a:ext>
                <a:ext uri="{FF2B5EF4-FFF2-40B4-BE49-F238E27FC236}">
                  <a16:creationId xmlns:a16="http://schemas.microsoft.com/office/drawing/2014/main" id="{00000000-0008-0000-0000-00005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649</xdr:row>
          <xdr:rowOff>9525</xdr:rowOff>
        </xdr:from>
        <xdr:to>
          <xdr:col>29</xdr:col>
          <xdr:colOff>0</xdr:colOff>
          <xdr:row>649</xdr:row>
          <xdr:rowOff>238125</xdr:rowOff>
        </xdr:to>
        <xdr:sp macro="" textlink="">
          <xdr:nvSpPr>
            <xdr:cNvPr id="1877" name="Option Button 853" hidden="1">
              <a:extLst>
                <a:ext uri="{63B3BB69-23CF-44E3-9099-C40C66FF867C}">
                  <a14:compatExt spid="_x0000_s1877"/>
                </a:ext>
                <a:ext uri="{FF2B5EF4-FFF2-40B4-BE49-F238E27FC236}">
                  <a16:creationId xmlns:a16="http://schemas.microsoft.com/office/drawing/2014/main" id="{00000000-0008-0000-0000-00005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650</xdr:row>
          <xdr:rowOff>0</xdr:rowOff>
        </xdr:from>
        <xdr:to>
          <xdr:col>28</xdr:col>
          <xdr:colOff>228600</xdr:colOff>
          <xdr:row>650</xdr:row>
          <xdr:rowOff>266700</xdr:rowOff>
        </xdr:to>
        <xdr:sp macro="" textlink="">
          <xdr:nvSpPr>
            <xdr:cNvPr id="1878" name="Option Button 854" hidden="1">
              <a:extLst>
                <a:ext uri="{63B3BB69-23CF-44E3-9099-C40C66FF867C}">
                  <a14:compatExt spid="_x0000_s1878"/>
                </a:ext>
                <a:ext uri="{FF2B5EF4-FFF2-40B4-BE49-F238E27FC236}">
                  <a16:creationId xmlns:a16="http://schemas.microsoft.com/office/drawing/2014/main" id="{00000000-0008-0000-0000-00005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653</xdr:row>
          <xdr:rowOff>19050</xdr:rowOff>
        </xdr:from>
        <xdr:to>
          <xdr:col>28</xdr:col>
          <xdr:colOff>219075</xdr:colOff>
          <xdr:row>653</xdr:row>
          <xdr:rowOff>238125</xdr:rowOff>
        </xdr:to>
        <xdr:sp macro="" textlink="">
          <xdr:nvSpPr>
            <xdr:cNvPr id="1880" name="Option Button 856" hidden="1">
              <a:extLst>
                <a:ext uri="{63B3BB69-23CF-44E3-9099-C40C66FF867C}">
                  <a14:compatExt spid="_x0000_s1880"/>
                </a:ext>
                <a:ext uri="{FF2B5EF4-FFF2-40B4-BE49-F238E27FC236}">
                  <a16:creationId xmlns:a16="http://schemas.microsoft.com/office/drawing/2014/main" id="{00000000-0008-0000-0000-00005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654</xdr:row>
          <xdr:rowOff>9525</xdr:rowOff>
        </xdr:from>
        <xdr:to>
          <xdr:col>28</xdr:col>
          <xdr:colOff>219075</xdr:colOff>
          <xdr:row>654</xdr:row>
          <xdr:rowOff>238125</xdr:rowOff>
        </xdr:to>
        <xdr:sp macro="" textlink="">
          <xdr:nvSpPr>
            <xdr:cNvPr id="1881" name="Option Button 857" hidden="1">
              <a:extLst>
                <a:ext uri="{63B3BB69-23CF-44E3-9099-C40C66FF867C}">
                  <a14:compatExt spid="_x0000_s1881"/>
                </a:ext>
                <a:ext uri="{FF2B5EF4-FFF2-40B4-BE49-F238E27FC236}">
                  <a16:creationId xmlns:a16="http://schemas.microsoft.com/office/drawing/2014/main" id="{00000000-0008-0000-0000-00005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655</xdr:row>
          <xdr:rowOff>19050</xdr:rowOff>
        </xdr:from>
        <xdr:to>
          <xdr:col>28</xdr:col>
          <xdr:colOff>219075</xdr:colOff>
          <xdr:row>655</xdr:row>
          <xdr:rowOff>238125</xdr:rowOff>
        </xdr:to>
        <xdr:sp macro="" textlink="">
          <xdr:nvSpPr>
            <xdr:cNvPr id="1882" name="Option Button 858" hidden="1">
              <a:extLst>
                <a:ext uri="{63B3BB69-23CF-44E3-9099-C40C66FF867C}">
                  <a14:compatExt spid="_x0000_s1882"/>
                </a:ext>
                <a:ext uri="{FF2B5EF4-FFF2-40B4-BE49-F238E27FC236}">
                  <a16:creationId xmlns:a16="http://schemas.microsoft.com/office/drawing/2014/main" id="{00000000-0008-0000-0000-00005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656</xdr:row>
          <xdr:rowOff>9525</xdr:rowOff>
        </xdr:from>
        <xdr:to>
          <xdr:col>28</xdr:col>
          <xdr:colOff>219075</xdr:colOff>
          <xdr:row>656</xdr:row>
          <xdr:rowOff>238125</xdr:rowOff>
        </xdr:to>
        <xdr:sp macro="" textlink="">
          <xdr:nvSpPr>
            <xdr:cNvPr id="1883" name="Option Button 859" hidden="1">
              <a:extLst>
                <a:ext uri="{63B3BB69-23CF-44E3-9099-C40C66FF867C}">
                  <a14:compatExt spid="_x0000_s1883"/>
                </a:ext>
                <a:ext uri="{FF2B5EF4-FFF2-40B4-BE49-F238E27FC236}">
                  <a16:creationId xmlns:a16="http://schemas.microsoft.com/office/drawing/2014/main" id="{00000000-0008-0000-0000-00005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657</xdr:row>
          <xdr:rowOff>9525</xdr:rowOff>
        </xdr:from>
        <xdr:to>
          <xdr:col>28</xdr:col>
          <xdr:colOff>219075</xdr:colOff>
          <xdr:row>658</xdr:row>
          <xdr:rowOff>0</xdr:rowOff>
        </xdr:to>
        <xdr:sp macro="" textlink="">
          <xdr:nvSpPr>
            <xdr:cNvPr id="1884" name="Option Button 860" hidden="1">
              <a:extLst>
                <a:ext uri="{63B3BB69-23CF-44E3-9099-C40C66FF867C}">
                  <a14:compatExt spid="_x0000_s1884"/>
                </a:ext>
                <a:ext uri="{FF2B5EF4-FFF2-40B4-BE49-F238E27FC236}">
                  <a16:creationId xmlns:a16="http://schemas.microsoft.com/office/drawing/2014/main" id="{00000000-0008-0000-0000-00005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661</xdr:row>
          <xdr:rowOff>9525</xdr:rowOff>
        </xdr:from>
        <xdr:to>
          <xdr:col>28</xdr:col>
          <xdr:colOff>219075</xdr:colOff>
          <xdr:row>662</xdr:row>
          <xdr:rowOff>0</xdr:rowOff>
        </xdr:to>
        <xdr:sp macro="" textlink="">
          <xdr:nvSpPr>
            <xdr:cNvPr id="1885" name="Option Button 861" hidden="1">
              <a:extLst>
                <a:ext uri="{63B3BB69-23CF-44E3-9099-C40C66FF867C}">
                  <a14:compatExt spid="_x0000_s1885"/>
                </a:ext>
                <a:ext uri="{FF2B5EF4-FFF2-40B4-BE49-F238E27FC236}">
                  <a16:creationId xmlns:a16="http://schemas.microsoft.com/office/drawing/2014/main" id="{00000000-0008-0000-0000-00005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662</xdr:row>
          <xdr:rowOff>9525</xdr:rowOff>
        </xdr:from>
        <xdr:to>
          <xdr:col>28</xdr:col>
          <xdr:colOff>219075</xdr:colOff>
          <xdr:row>663</xdr:row>
          <xdr:rowOff>0</xdr:rowOff>
        </xdr:to>
        <xdr:sp macro="" textlink="">
          <xdr:nvSpPr>
            <xdr:cNvPr id="1886" name="Option Button 862" hidden="1">
              <a:extLst>
                <a:ext uri="{63B3BB69-23CF-44E3-9099-C40C66FF867C}">
                  <a14:compatExt spid="_x0000_s1886"/>
                </a:ext>
                <a:ext uri="{FF2B5EF4-FFF2-40B4-BE49-F238E27FC236}">
                  <a16:creationId xmlns:a16="http://schemas.microsoft.com/office/drawing/2014/main" id="{00000000-0008-0000-0000-00005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663</xdr:row>
          <xdr:rowOff>9525</xdr:rowOff>
        </xdr:from>
        <xdr:to>
          <xdr:col>28</xdr:col>
          <xdr:colOff>219075</xdr:colOff>
          <xdr:row>663</xdr:row>
          <xdr:rowOff>238125</xdr:rowOff>
        </xdr:to>
        <xdr:sp macro="" textlink="">
          <xdr:nvSpPr>
            <xdr:cNvPr id="1887" name="Option Button 863" hidden="1">
              <a:extLst>
                <a:ext uri="{63B3BB69-23CF-44E3-9099-C40C66FF867C}">
                  <a14:compatExt spid="_x0000_s1887"/>
                </a:ext>
                <a:ext uri="{FF2B5EF4-FFF2-40B4-BE49-F238E27FC236}">
                  <a16:creationId xmlns:a16="http://schemas.microsoft.com/office/drawing/2014/main" id="{00000000-0008-0000-0000-00005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674</xdr:row>
          <xdr:rowOff>9525</xdr:rowOff>
        </xdr:from>
        <xdr:to>
          <xdr:col>28</xdr:col>
          <xdr:colOff>219075</xdr:colOff>
          <xdr:row>675</xdr:row>
          <xdr:rowOff>0</xdr:rowOff>
        </xdr:to>
        <xdr:sp macro="" textlink="">
          <xdr:nvSpPr>
            <xdr:cNvPr id="1888" name="Option Button 864" hidden="1">
              <a:extLst>
                <a:ext uri="{63B3BB69-23CF-44E3-9099-C40C66FF867C}">
                  <a14:compatExt spid="_x0000_s1888"/>
                </a:ext>
                <a:ext uri="{FF2B5EF4-FFF2-40B4-BE49-F238E27FC236}">
                  <a16:creationId xmlns:a16="http://schemas.microsoft.com/office/drawing/2014/main" id="{00000000-0008-0000-0000-00006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675</xdr:row>
          <xdr:rowOff>9525</xdr:rowOff>
        </xdr:from>
        <xdr:to>
          <xdr:col>28</xdr:col>
          <xdr:colOff>219075</xdr:colOff>
          <xdr:row>675</xdr:row>
          <xdr:rowOff>238125</xdr:rowOff>
        </xdr:to>
        <xdr:sp macro="" textlink="">
          <xdr:nvSpPr>
            <xdr:cNvPr id="1889" name="Option Button 865" hidden="1">
              <a:extLst>
                <a:ext uri="{63B3BB69-23CF-44E3-9099-C40C66FF867C}">
                  <a14:compatExt spid="_x0000_s1889"/>
                </a:ext>
                <a:ext uri="{FF2B5EF4-FFF2-40B4-BE49-F238E27FC236}">
                  <a16:creationId xmlns:a16="http://schemas.microsoft.com/office/drawing/2014/main" id="{00000000-0008-0000-0000-00006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695</xdr:row>
          <xdr:rowOff>0</xdr:rowOff>
        </xdr:from>
        <xdr:to>
          <xdr:col>29</xdr:col>
          <xdr:colOff>0</xdr:colOff>
          <xdr:row>696</xdr:row>
          <xdr:rowOff>0</xdr:rowOff>
        </xdr:to>
        <xdr:sp macro="" textlink="">
          <xdr:nvSpPr>
            <xdr:cNvPr id="1890" name="Check Box 866" hidden="1">
              <a:extLst>
                <a:ext uri="{63B3BB69-23CF-44E3-9099-C40C66FF867C}">
                  <a14:compatExt spid="_x0000_s1890"/>
                </a:ext>
                <a:ext uri="{FF2B5EF4-FFF2-40B4-BE49-F238E27FC236}">
                  <a16:creationId xmlns:a16="http://schemas.microsoft.com/office/drawing/2014/main" id="{00000000-0008-0000-0000-00006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658</xdr:row>
          <xdr:rowOff>19050</xdr:rowOff>
        </xdr:from>
        <xdr:to>
          <xdr:col>28</xdr:col>
          <xdr:colOff>219075</xdr:colOff>
          <xdr:row>658</xdr:row>
          <xdr:rowOff>238125</xdr:rowOff>
        </xdr:to>
        <xdr:sp macro="" textlink="">
          <xdr:nvSpPr>
            <xdr:cNvPr id="1892" name="Option Button 868" hidden="1">
              <a:extLst>
                <a:ext uri="{63B3BB69-23CF-44E3-9099-C40C66FF867C}">
                  <a14:compatExt spid="_x0000_s1892"/>
                </a:ext>
                <a:ext uri="{FF2B5EF4-FFF2-40B4-BE49-F238E27FC236}">
                  <a16:creationId xmlns:a16="http://schemas.microsoft.com/office/drawing/2014/main" id="{00000000-0008-0000-0000-00006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72</xdr:row>
          <xdr:rowOff>0</xdr:rowOff>
        </xdr:from>
        <xdr:to>
          <xdr:col>26</xdr:col>
          <xdr:colOff>228600</xdr:colOff>
          <xdr:row>73</xdr:row>
          <xdr:rowOff>9525</xdr:rowOff>
        </xdr:to>
        <xdr:sp macro="" textlink="">
          <xdr:nvSpPr>
            <xdr:cNvPr id="1893" name="Option Button 869" hidden="1">
              <a:extLst>
                <a:ext uri="{63B3BB69-23CF-44E3-9099-C40C66FF867C}">
                  <a14:compatExt spid="_x0000_s1893"/>
                </a:ext>
                <a:ext uri="{FF2B5EF4-FFF2-40B4-BE49-F238E27FC236}">
                  <a16:creationId xmlns:a16="http://schemas.microsoft.com/office/drawing/2014/main" id="{00000000-0008-0000-0000-00006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73</xdr:row>
          <xdr:rowOff>0</xdr:rowOff>
        </xdr:from>
        <xdr:to>
          <xdr:col>26</xdr:col>
          <xdr:colOff>228600</xdr:colOff>
          <xdr:row>74</xdr:row>
          <xdr:rowOff>9525</xdr:rowOff>
        </xdr:to>
        <xdr:sp macro="" textlink="">
          <xdr:nvSpPr>
            <xdr:cNvPr id="1894" name="Option Button 870" hidden="1">
              <a:extLst>
                <a:ext uri="{63B3BB69-23CF-44E3-9099-C40C66FF867C}">
                  <a14:compatExt spid="_x0000_s1894"/>
                </a:ext>
                <a:ext uri="{FF2B5EF4-FFF2-40B4-BE49-F238E27FC236}">
                  <a16:creationId xmlns:a16="http://schemas.microsoft.com/office/drawing/2014/main" id="{00000000-0008-0000-0000-00006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72</xdr:row>
          <xdr:rowOff>0</xdr:rowOff>
        </xdr:from>
        <xdr:to>
          <xdr:col>28</xdr:col>
          <xdr:colOff>161925</xdr:colOff>
          <xdr:row>72</xdr:row>
          <xdr:rowOff>180975</xdr:rowOff>
        </xdr:to>
        <xdr:sp macro="" textlink="">
          <xdr:nvSpPr>
            <xdr:cNvPr id="1895" name="Check Box 871" hidden="1">
              <a:extLst>
                <a:ext uri="{63B3BB69-23CF-44E3-9099-C40C66FF867C}">
                  <a14:compatExt spid="_x0000_s1895"/>
                </a:ext>
                <a:ext uri="{FF2B5EF4-FFF2-40B4-BE49-F238E27FC236}">
                  <a16:creationId xmlns:a16="http://schemas.microsoft.com/office/drawing/2014/main" id="{00000000-0008-0000-0000-00006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73</xdr:row>
          <xdr:rowOff>0</xdr:rowOff>
        </xdr:from>
        <xdr:to>
          <xdr:col>28</xdr:col>
          <xdr:colOff>161925</xdr:colOff>
          <xdr:row>73</xdr:row>
          <xdr:rowOff>180975</xdr:rowOff>
        </xdr:to>
        <xdr:sp macro="" textlink="">
          <xdr:nvSpPr>
            <xdr:cNvPr id="1896" name="Check Box 872" hidden="1">
              <a:extLst>
                <a:ext uri="{63B3BB69-23CF-44E3-9099-C40C66FF867C}">
                  <a14:compatExt spid="_x0000_s1896"/>
                </a:ext>
                <a:ext uri="{FF2B5EF4-FFF2-40B4-BE49-F238E27FC236}">
                  <a16:creationId xmlns:a16="http://schemas.microsoft.com/office/drawing/2014/main" id="{00000000-0008-0000-0000-00006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431</xdr:row>
          <xdr:rowOff>85725</xdr:rowOff>
        </xdr:from>
        <xdr:to>
          <xdr:col>47</xdr:col>
          <xdr:colOff>9525</xdr:colOff>
          <xdr:row>431</xdr:row>
          <xdr:rowOff>485775</xdr:rowOff>
        </xdr:to>
        <xdr:sp macro="" textlink="">
          <xdr:nvSpPr>
            <xdr:cNvPr id="1897" name="Option Button 873" hidden="1">
              <a:extLst>
                <a:ext uri="{63B3BB69-23CF-44E3-9099-C40C66FF867C}">
                  <a14:compatExt spid="_x0000_s1897"/>
                </a:ext>
                <a:ext uri="{FF2B5EF4-FFF2-40B4-BE49-F238E27FC236}">
                  <a16:creationId xmlns:a16="http://schemas.microsoft.com/office/drawing/2014/main" id="{00000000-0008-0000-0000-00006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454</xdr:row>
          <xdr:rowOff>66675</xdr:rowOff>
        </xdr:from>
        <xdr:to>
          <xdr:col>28</xdr:col>
          <xdr:colOff>180975</xdr:colOff>
          <xdr:row>454</xdr:row>
          <xdr:rowOff>285750</xdr:rowOff>
        </xdr:to>
        <xdr:sp macro="" textlink="">
          <xdr:nvSpPr>
            <xdr:cNvPr id="1898" name="Option Button 874" hidden="1">
              <a:extLst>
                <a:ext uri="{63B3BB69-23CF-44E3-9099-C40C66FF867C}">
                  <a14:compatExt spid="_x0000_s1898"/>
                </a:ext>
                <a:ext uri="{FF2B5EF4-FFF2-40B4-BE49-F238E27FC236}">
                  <a16:creationId xmlns:a16="http://schemas.microsoft.com/office/drawing/2014/main" id="{00000000-0008-0000-0000-00006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228600</xdr:colOff>
          <xdr:row>493</xdr:row>
          <xdr:rowOff>95250</xdr:rowOff>
        </xdr:from>
        <xdr:to>
          <xdr:col>29</xdr:col>
          <xdr:colOff>0</xdr:colOff>
          <xdr:row>493</xdr:row>
          <xdr:rowOff>304800</xdr:rowOff>
        </xdr:to>
        <xdr:sp macro="" textlink="">
          <xdr:nvSpPr>
            <xdr:cNvPr id="1903" name="Option Button 879" hidden="1">
              <a:extLst>
                <a:ext uri="{63B3BB69-23CF-44E3-9099-C40C66FF867C}">
                  <a14:compatExt spid="_x0000_s1903"/>
                </a:ext>
                <a:ext uri="{FF2B5EF4-FFF2-40B4-BE49-F238E27FC236}">
                  <a16:creationId xmlns:a16="http://schemas.microsoft.com/office/drawing/2014/main" id="{00000000-0008-0000-0000-00006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29</xdr:col>
      <xdr:colOff>593908</xdr:colOff>
      <xdr:row>1</xdr:row>
      <xdr:rowOff>11206</xdr:rowOff>
    </xdr:from>
    <xdr:to>
      <xdr:col>39</xdr:col>
      <xdr:colOff>1109379</xdr:colOff>
      <xdr:row>21</xdr:row>
      <xdr:rowOff>0</xdr:rowOff>
    </xdr:to>
    <xdr:sp macro="" textlink="">
      <xdr:nvSpPr>
        <xdr:cNvPr id="3" name="Textfeld 2">
          <a:extLst>
            <a:ext uri="{FF2B5EF4-FFF2-40B4-BE49-F238E27FC236}">
              <a16:creationId xmlns:a16="http://schemas.microsoft.com/office/drawing/2014/main" id="{00000000-0008-0000-0100-000003000000}"/>
            </a:ext>
          </a:extLst>
        </xdr:cNvPr>
        <xdr:cNvSpPr txBox="1"/>
      </xdr:nvSpPr>
      <xdr:spPr>
        <a:xfrm>
          <a:off x="6797040" y="186466"/>
          <a:ext cx="0" cy="10403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i="0" u="sng">
              <a:solidFill>
                <a:schemeClr val="dk1"/>
              </a:solidFill>
              <a:effectLst/>
              <a:latin typeface="+mn-lt"/>
              <a:ea typeface="+mn-ea"/>
              <a:cs typeface="+mn-cs"/>
            </a:rPr>
            <a:t>Technische Hinweise</a:t>
          </a:r>
          <a:r>
            <a:rPr lang="de-DE" sz="1100">
              <a:solidFill>
                <a:schemeClr val="dk1"/>
              </a:solidFill>
              <a:effectLst/>
              <a:latin typeface="+mn-lt"/>
              <a:ea typeface="+mn-ea"/>
              <a:cs typeface="+mn-cs"/>
            </a:rPr>
            <a:t> </a:t>
          </a:r>
          <a:endParaRPr lang="de-DE">
            <a:effectLst/>
          </a:endParaRPr>
        </a:p>
        <a:p>
          <a:pPr eaLnBrk="1" fontAlgn="auto" latinLnBrk="0" hangingPunct="1"/>
          <a:endParaRPr lang="de-DE" sz="1100">
            <a:solidFill>
              <a:schemeClr val="dk1"/>
            </a:solidFill>
            <a:effectLst/>
            <a:latin typeface="+mn-lt"/>
            <a:ea typeface="+mn-ea"/>
            <a:cs typeface="+mn-cs"/>
          </a:endParaRPr>
        </a:p>
        <a:p>
          <a:pPr eaLnBrk="1" fontAlgn="auto" latinLnBrk="0" hangingPunct="1"/>
          <a:r>
            <a:rPr lang="de-DE" sz="1100">
              <a:solidFill>
                <a:schemeClr val="dk1"/>
              </a:solidFill>
              <a:effectLst/>
              <a:latin typeface="+mn-lt"/>
              <a:ea typeface="+mn-ea"/>
              <a:cs typeface="+mn-cs"/>
            </a:rPr>
            <a:t>Vor  Weitergabe des Formulars zum Ausfüllen (an Zuwendungsempfänger) sind </a:t>
          </a:r>
          <a:endParaRPr lang="de-DE">
            <a:effectLst/>
          </a:endParaRPr>
        </a:p>
        <a:p>
          <a:pPr eaLnBrk="1" fontAlgn="auto" latinLnBrk="0" hangingPunct="1"/>
          <a:r>
            <a:rPr lang="de-DE" sz="1100">
              <a:solidFill>
                <a:schemeClr val="dk1"/>
              </a:solidFill>
              <a:effectLst/>
              <a:latin typeface="+mn-lt"/>
              <a:ea typeface="+mn-ea"/>
              <a:cs typeface="+mn-cs"/>
            </a:rPr>
            <a:t>-die Spalten AD bis AQ auszublenden </a:t>
          </a:r>
          <a:endParaRPr lang="de-DE">
            <a:effectLst/>
          </a:endParaRPr>
        </a:p>
        <a:p>
          <a:pPr eaLnBrk="1" fontAlgn="auto" latinLnBrk="0" hangingPunct="1"/>
          <a:r>
            <a:rPr lang="de-DE" sz="1100">
              <a:solidFill>
                <a:schemeClr val="dk1"/>
              </a:solidFill>
              <a:effectLst/>
              <a:latin typeface="+mn-lt"/>
              <a:ea typeface="+mn-ea"/>
              <a:cs typeface="+mn-cs"/>
            </a:rPr>
            <a:t>-der Blattschutz sowie</a:t>
          </a:r>
          <a:r>
            <a:rPr lang="de-DE" sz="1100" baseline="0">
              <a:solidFill>
                <a:schemeClr val="dk1"/>
              </a:solidFill>
              <a:effectLst/>
              <a:latin typeface="+mn-lt"/>
              <a:ea typeface="+mn-ea"/>
              <a:cs typeface="+mn-cs"/>
            </a:rPr>
            <a:t>  Arbeitsmappenschutz </a:t>
          </a:r>
          <a:r>
            <a:rPr lang="de-DE" sz="1100">
              <a:solidFill>
                <a:schemeClr val="dk1"/>
              </a:solidFill>
              <a:effectLst/>
              <a:latin typeface="+mn-lt"/>
              <a:ea typeface="+mn-ea"/>
              <a:cs typeface="+mn-cs"/>
            </a:rPr>
            <a:t>zu aktivieren</a:t>
          </a:r>
          <a:endParaRPr lang="de-DE">
            <a:effectLst/>
          </a:endParaRPr>
        </a:p>
        <a:p>
          <a:pPr eaLnBrk="1" fontAlgn="auto" latinLnBrk="0" hangingPunct="1"/>
          <a:r>
            <a:rPr lang="de-DE" sz="1100">
              <a:solidFill>
                <a:schemeClr val="dk1"/>
              </a:solidFill>
              <a:effectLst/>
              <a:latin typeface="+mn-lt"/>
              <a:ea typeface="+mn-ea"/>
              <a:cs typeface="+mn-cs"/>
            </a:rPr>
            <a:t>-die Ansicht der Arbeitsblätter  auf "Normal" (Menu</a:t>
          </a:r>
          <a:r>
            <a:rPr lang="de-DE" sz="1100" baseline="0">
              <a:solidFill>
                <a:schemeClr val="dk1"/>
              </a:solidFill>
              <a:effectLst/>
              <a:latin typeface="+mn-lt"/>
              <a:ea typeface="+mn-ea"/>
              <a:cs typeface="+mn-cs"/>
            </a:rPr>
            <a:t> "Arbeitsmappenansichten") </a:t>
          </a:r>
          <a:r>
            <a:rPr lang="de-DE" sz="1100">
              <a:solidFill>
                <a:schemeClr val="dk1"/>
              </a:solidFill>
              <a:effectLst/>
              <a:latin typeface="+mn-lt"/>
              <a:ea typeface="+mn-ea"/>
              <a:cs typeface="+mn-cs"/>
            </a:rPr>
            <a:t>und der Zoomfaktor  auf 100% einzustellen</a:t>
          </a:r>
          <a:r>
            <a:rPr lang="de-DE" sz="1100" baseline="0">
              <a:solidFill>
                <a:schemeClr val="dk1"/>
              </a:solidFill>
              <a:effectLst/>
              <a:latin typeface="+mn-lt"/>
              <a:ea typeface="+mn-ea"/>
              <a:cs typeface="+mn-cs"/>
            </a:rPr>
            <a:t>.</a:t>
          </a:r>
          <a:endParaRPr lang="de-DE">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de-DE" sz="1100">
            <a:solidFill>
              <a:schemeClr val="dk1"/>
            </a:solidFill>
            <a:effectLst/>
            <a:latin typeface="+mn-lt"/>
            <a:ea typeface="+mn-ea"/>
            <a:cs typeface="+mn-cs"/>
          </a:endParaRPr>
        </a:p>
        <a:p>
          <a:r>
            <a:rPr lang="de-DE" sz="1100" b="1">
              <a:solidFill>
                <a:schemeClr val="dk1"/>
              </a:solidFill>
              <a:effectLst/>
              <a:latin typeface="+mn-lt"/>
              <a:ea typeface="+mn-ea"/>
              <a:cs typeface="+mn-cs"/>
            </a:rPr>
            <a:t>Weitere Erläuterungen :</a:t>
          </a:r>
          <a:endParaRPr lang="de-DE">
            <a:effectLst/>
          </a:endParaRPr>
        </a:p>
        <a:p>
          <a:r>
            <a:rPr lang="de-DE" sz="1100" b="0">
              <a:solidFill>
                <a:schemeClr val="dk1"/>
              </a:solidFill>
              <a:effectLst/>
              <a:latin typeface="+mn-lt"/>
              <a:ea typeface="+mn-ea"/>
              <a:cs typeface="+mn-cs"/>
            </a:rPr>
            <a:t>Die Formulare</a:t>
          </a:r>
          <a:r>
            <a:rPr lang="de-DE" sz="1100" b="0" baseline="0">
              <a:solidFill>
                <a:schemeClr val="dk1"/>
              </a:solidFill>
              <a:effectLst/>
              <a:latin typeface="+mn-lt"/>
              <a:ea typeface="+mn-ea"/>
              <a:cs typeface="+mn-cs"/>
            </a:rPr>
            <a:t> für alle Maßnahmen sind nach demselben Grundprinzip aufgebaut und gegliedert in  </a:t>
          </a:r>
          <a:endParaRPr lang="de-DE">
            <a:effectLst/>
          </a:endParaRPr>
        </a:p>
        <a:p>
          <a:r>
            <a:rPr lang="de-DE" sz="1100" b="0" baseline="0">
              <a:solidFill>
                <a:schemeClr val="dk1"/>
              </a:solidFill>
              <a:effectLst/>
              <a:latin typeface="+mn-lt"/>
              <a:ea typeface="+mn-ea"/>
              <a:cs typeface="+mn-cs"/>
            </a:rPr>
            <a:t>Teil I:  Projekteinordnung und Outputindikatoren</a:t>
          </a:r>
          <a:endParaRPr lang="de-DE">
            <a:effectLst/>
          </a:endParaRPr>
        </a:p>
        <a:p>
          <a:r>
            <a:rPr lang="de-DE" sz="1100" b="0" baseline="0">
              <a:solidFill>
                <a:schemeClr val="dk1"/>
              </a:solidFill>
              <a:effectLst/>
              <a:latin typeface="+mn-lt"/>
              <a:ea typeface="+mn-ea"/>
              <a:cs typeface="+mn-cs"/>
            </a:rPr>
            <a:t>Teil II-A: Querschnittsziel Nachhaltige Entwicklung</a:t>
          </a:r>
          <a:endParaRPr lang="de-DE">
            <a:effectLst/>
          </a:endParaRPr>
        </a:p>
        <a:p>
          <a:r>
            <a:rPr lang="de-DE" sz="1100" b="0" baseline="0">
              <a:solidFill>
                <a:schemeClr val="dk1"/>
              </a:solidFill>
              <a:effectLst/>
              <a:latin typeface="+mn-lt"/>
              <a:ea typeface="+mn-ea"/>
              <a:cs typeface="+mn-cs"/>
            </a:rPr>
            <a:t>	Investive Projekte:  Fragen zu direkten und zu indirekten Umweltwirkungen, d.h. Fragen  Nr. 1 bis 11</a:t>
          </a:r>
          <a:endParaRPr lang="de-DE">
            <a:effectLst/>
          </a:endParaRPr>
        </a:p>
        <a:p>
          <a:r>
            <a:rPr lang="de-DE" sz="1100" b="0" baseline="0">
              <a:solidFill>
                <a:schemeClr val="dk1"/>
              </a:solidFill>
              <a:effectLst/>
              <a:latin typeface="+mn-lt"/>
              <a:ea typeface="+mn-ea"/>
              <a:cs typeface="+mn-cs"/>
            </a:rPr>
            <a:t>	Nicht-investive Projekte: Fragen zu indirekten Umweltwirkungen, d.h. Fragen Nr. 7 bis 11, im Formular  erhält Frage 7 die Nr. 1 </a:t>
          </a:r>
          <a:endParaRPr lang="de-DE">
            <a:effectLst/>
          </a:endParaRPr>
        </a:p>
        <a:p>
          <a:r>
            <a:rPr lang="de-DE" sz="1100" b="0" baseline="0">
              <a:solidFill>
                <a:schemeClr val="dk1"/>
              </a:solidFill>
              <a:effectLst/>
              <a:latin typeface="+mn-lt"/>
              <a:ea typeface="+mn-ea"/>
              <a:cs typeface="+mn-cs"/>
            </a:rPr>
            <a:t>Teil II-B.1:  Querschnittsziel Chancengleichheit und Nichdiskriminierung </a:t>
          </a:r>
          <a:endParaRPr lang="de-DE">
            <a:effectLst/>
          </a:endParaRPr>
        </a:p>
        <a:p>
          <a:r>
            <a:rPr lang="de-DE" sz="1100" b="0" baseline="0">
              <a:solidFill>
                <a:schemeClr val="dk1"/>
              </a:solidFill>
              <a:effectLst/>
              <a:latin typeface="+mn-lt"/>
              <a:ea typeface="+mn-ea"/>
              <a:cs typeface="+mn-cs"/>
            </a:rPr>
            <a:t>Teil II-B.2: Querschnittsziel Gleichstellung von Männern und Frauen</a:t>
          </a:r>
          <a:endParaRPr lang="de-DE">
            <a:effectLst/>
          </a:endParaRPr>
        </a:p>
        <a:p>
          <a:r>
            <a:rPr lang="de-DE" sz="1100" b="0" baseline="0">
              <a:solidFill>
                <a:schemeClr val="dk1"/>
              </a:solidFill>
              <a:effectLst/>
              <a:latin typeface="+mn-lt"/>
              <a:ea typeface="+mn-ea"/>
              <a:cs typeface="+mn-cs"/>
            </a:rPr>
            <a:t>In der Indikatorenmatrix (vgl. jew. aktuelle Fassung auf O unter EFRE 2014/ Indikatoren) ist dokumentiert, welche Output- und Querschnittsindikatoren für welche Maßnahmen/Förderinstrumente relevant sind und welche in die Formulare Zielbeiträg aufzunehmen sind. Einzelne textliche Inhalte des Formulars sind je nach Maßnahme anzupassen. Betreffende Zellen/Passagen sind durch  gelb hinterlegte Anmerkungen in der Spalte AE gekennzeichnet.</a:t>
          </a:r>
          <a:endParaRPr lang="de-DE">
            <a:effectLst/>
          </a:endParaRPr>
        </a:p>
        <a:p>
          <a:endParaRPr lang="de-DE" sz="1100" b="1">
            <a:solidFill>
              <a:schemeClr val="dk1"/>
            </a:solidFill>
            <a:effectLst/>
            <a:latin typeface="+mn-lt"/>
            <a:ea typeface="+mn-ea"/>
            <a:cs typeface="+mn-cs"/>
          </a:endParaRPr>
        </a:p>
        <a:p>
          <a:r>
            <a:rPr lang="de-DE" sz="1100" b="1">
              <a:solidFill>
                <a:schemeClr val="dk1"/>
              </a:solidFill>
              <a:effectLst/>
              <a:latin typeface="+mn-lt"/>
              <a:ea typeface="+mn-ea"/>
              <a:cs typeface="+mn-cs"/>
            </a:rPr>
            <a:t>Inhalte in Feldern außerhalb</a:t>
          </a:r>
          <a:r>
            <a:rPr lang="de-DE" sz="1100" b="1" baseline="0">
              <a:solidFill>
                <a:schemeClr val="dk1"/>
              </a:solidFill>
              <a:effectLst/>
              <a:latin typeface="+mn-lt"/>
              <a:ea typeface="+mn-ea"/>
              <a:cs typeface="+mn-cs"/>
            </a:rPr>
            <a:t> des Formulars </a:t>
          </a:r>
          <a:endParaRPr lang="de-DE">
            <a:effectLst/>
          </a:endParaRPr>
        </a:p>
        <a:p>
          <a:r>
            <a:rPr lang="de-DE" sz="1100">
              <a:solidFill>
                <a:schemeClr val="dk1"/>
              </a:solidFill>
              <a:effectLst/>
              <a:latin typeface="+mn-lt"/>
              <a:ea typeface="+mn-ea"/>
              <a:cs typeface="+mn-cs"/>
            </a:rPr>
            <a:t>In den Spalten ab  AD  sind  technische Erläuterungen</a:t>
          </a:r>
          <a:r>
            <a:rPr lang="de-DE" sz="1100" baseline="0">
              <a:solidFill>
                <a:schemeClr val="dk1"/>
              </a:solidFill>
              <a:effectLst/>
              <a:latin typeface="+mn-lt"/>
              <a:ea typeface="+mn-ea"/>
              <a:cs typeface="+mn-cs"/>
            </a:rPr>
            <a:t> zum Formular sowie </a:t>
          </a:r>
          <a:r>
            <a:rPr lang="de-DE" sz="1100">
              <a:solidFill>
                <a:schemeClr val="dk1"/>
              </a:solidFill>
              <a:effectLst/>
              <a:latin typeface="+mn-lt"/>
              <a:ea typeface="+mn-ea"/>
              <a:cs typeface="+mn-cs"/>
            </a:rPr>
            <a:t>Ausgabefelder</a:t>
          </a:r>
          <a:r>
            <a:rPr lang="de-DE" sz="1100" baseline="0">
              <a:solidFill>
                <a:schemeClr val="dk1"/>
              </a:solidFill>
              <a:effectLst/>
              <a:latin typeface="+mn-lt"/>
              <a:ea typeface="+mn-ea"/>
              <a:cs typeface="+mn-cs"/>
            </a:rPr>
            <a:t>  für Optionsfelder (OF) und Kontrollkästchen </a:t>
          </a:r>
          <a:r>
            <a:rPr lang="de-DE" sz="1100">
              <a:solidFill>
                <a:schemeClr val="dk1"/>
              </a:solidFill>
              <a:effectLst/>
              <a:latin typeface="+mn-lt"/>
              <a:ea typeface="+mn-ea"/>
              <a:cs typeface="+mn-cs"/>
            </a:rPr>
            <a:t>enthalten.</a:t>
          </a:r>
          <a:r>
            <a:rPr lang="de-DE" sz="1100" baseline="0">
              <a:solidFill>
                <a:schemeClr val="dk1"/>
              </a:solidFill>
              <a:effectLst/>
              <a:latin typeface="+mn-lt"/>
              <a:ea typeface="+mn-ea"/>
              <a:cs typeface="+mn-cs"/>
            </a:rPr>
            <a:t> A</a:t>
          </a:r>
          <a:r>
            <a:rPr lang="de-DE" sz="1100">
              <a:solidFill>
                <a:schemeClr val="dk1"/>
              </a:solidFill>
              <a:effectLst/>
              <a:latin typeface="+mn-lt"/>
              <a:ea typeface="+mn-ea"/>
              <a:cs typeface="+mn-cs"/>
            </a:rPr>
            <a:t>b Spalt</a:t>
          </a:r>
          <a:r>
            <a:rPr lang="de-DE" sz="1100" baseline="0">
              <a:solidFill>
                <a:schemeClr val="dk1"/>
              </a:solidFill>
              <a:effectLst/>
              <a:latin typeface="+mn-lt"/>
              <a:ea typeface="+mn-ea"/>
              <a:cs typeface="+mn-cs"/>
            </a:rPr>
            <a:t> AE sind Zellen mit </a:t>
          </a:r>
          <a:r>
            <a:rPr lang="de-DE" sz="1100">
              <a:solidFill>
                <a:schemeClr val="dk1"/>
              </a:solidFill>
              <a:effectLst/>
              <a:latin typeface="+mn-lt"/>
              <a:ea typeface="+mn-ea"/>
              <a:cs typeface="+mn-cs"/>
            </a:rPr>
            <a:t>Ergebnissen der Bewertungen in den Querschnittszielen  enthalten. Diese sind grau hinterlegt. Die</a:t>
          </a:r>
          <a:r>
            <a:rPr lang="de-DE" sz="1100" baseline="0">
              <a:solidFill>
                <a:schemeClr val="dk1"/>
              </a:solidFill>
              <a:effectLst/>
              <a:latin typeface="+mn-lt"/>
              <a:ea typeface="+mn-ea"/>
              <a:cs typeface="+mn-cs"/>
            </a:rPr>
            <a:t> Z</a:t>
          </a:r>
          <a:r>
            <a:rPr lang="de-DE" sz="1100">
              <a:solidFill>
                <a:schemeClr val="dk1"/>
              </a:solidFill>
              <a:effectLst/>
              <a:latin typeface="+mn-lt"/>
              <a:ea typeface="+mn-ea"/>
              <a:cs typeface="+mn-cs"/>
            </a:rPr>
            <a:t>ellen , auf die  die Auswertungsdatei </a:t>
          </a:r>
          <a:r>
            <a:rPr lang="de-DE" sz="1100" baseline="0">
              <a:solidFill>
                <a:schemeClr val="dk1"/>
              </a:solidFill>
              <a:effectLst/>
              <a:latin typeface="+mn-lt"/>
              <a:ea typeface="+mn-ea"/>
              <a:cs typeface="+mn-cs"/>
            </a:rPr>
            <a:t> z</a:t>
          </a:r>
          <a:r>
            <a:rPr lang="de-DE" sz="1100">
              <a:solidFill>
                <a:schemeClr val="dk1"/>
              </a:solidFill>
              <a:effectLst/>
              <a:latin typeface="+mn-lt"/>
              <a:ea typeface="+mn-ea"/>
              <a:cs typeface="+mn-cs"/>
            </a:rPr>
            <a:t>ur </a:t>
          </a:r>
          <a:r>
            <a:rPr lang="de-DE" sz="1100" baseline="0">
              <a:solidFill>
                <a:schemeClr val="dk1"/>
              </a:solidFill>
              <a:effectLst/>
              <a:latin typeface="+mn-lt"/>
              <a:ea typeface="+mn-ea"/>
              <a:cs typeface="+mn-cs"/>
            </a:rPr>
            <a:t>Ermitlung des Bewertungsergebnisses in den Querschnittszielen zugreift , sin</a:t>
          </a:r>
          <a:r>
            <a:rPr lang="de-DE" sz="1100">
              <a:solidFill>
                <a:schemeClr val="dk1"/>
              </a:solidFill>
              <a:effectLst/>
              <a:latin typeface="+mn-lt"/>
              <a:ea typeface="+mn-ea"/>
              <a:cs typeface="+mn-cs"/>
            </a:rPr>
            <a:t>d</a:t>
          </a:r>
          <a:r>
            <a:rPr lang="de-DE" sz="1100" baseline="0">
              <a:solidFill>
                <a:schemeClr val="dk1"/>
              </a:solidFill>
              <a:effectLst/>
              <a:latin typeface="+mn-lt"/>
              <a:ea typeface="+mn-ea"/>
              <a:cs typeface="+mn-cs"/>
            </a:rPr>
            <a:t> </a:t>
          </a:r>
          <a:r>
            <a:rPr lang="de-DE" sz="1100">
              <a:solidFill>
                <a:schemeClr val="dk1"/>
              </a:solidFill>
              <a:effectLst/>
              <a:latin typeface="+mn-lt"/>
              <a:ea typeface="+mn-ea"/>
              <a:cs typeface="+mn-cs"/>
            </a:rPr>
            <a:t>mit definierten</a:t>
          </a:r>
          <a:r>
            <a:rPr lang="de-DE" sz="1100" baseline="0">
              <a:solidFill>
                <a:schemeClr val="dk1"/>
              </a:solidFill>
              <a:effectLst/>
              <a:latin typeface="+mn-lt"/>
              <a:ea typeface="+mn-ea"/>
              <a:cs typeface="+mn-cs"/>
            </a:rPr>
            <a:t> </a:t>
          </a:r>
          <a:r>
            <a:rPr lang="de-DE" sz="1100">
              <a:solidFill>
                <a:schemeClr val="dk1"/>
              </a:solidFill>
              <a:effectLst/>
              <a:latin typeface="+mn-lt"/>
              <a:ea typeface="+mn-ea"/>
              <a:cs typeface="+mn-cs"/>
            </a:rPr>
            <a:t> Namen bezeichnet</a:t>
          </a:r>
          <a:r>
            <a:rPr lang="de-DE" sz="1100" baseline="0">
              <a:solidFill>
                <a:schemeClr val="dk1"/>
              </a:solidFill>
              <a:effectLst/>
              <a:latin typeface="+mn-lt"/>
              <a:ea typeface="+mn-ea"/>
              <a:cs typeface="+mn-cs"/>
            </a:rPr>
            <a:t> </a:t>
          </a:r>
          <a:r>
            <a:rPr lang="de-DE" sz="1100">
              <a:solidFill>
                <a:schemeClr val="dk1"/>
              </a:solidFill>
              <a:effectLst/>
              <a:latin typeface="+mn-lt"/>
              <a:ea typeface="+mn-ea"/>
              <a:cs typeface="+mn-cs"/>
            </a:rPr>
            <a:t> (z.B. "_2_Fläche".), die in allen Formularen gleich lauten müssen und nicht verändert werden dürfen</a:t>
          </a:r>
          <a:r>
            <a:rPr lang="de-DE" sz="1100" baseline="0">
              <a:solidFill>
                <a:schemeClr val="dk1"/>
              </a:solidFill>
              <a:effectLst/>
              <a:latin typeface="+mn-lt"/>
              <a:ea typeface="+mn-ea"/>
              <a:cs typeface="+mn-cs"/>
            </a:rPr>
            <a:t>, um die Funktion des Makros in der auswertungsdatei für die L-Bank (s.u.) zu erhalten.</a:t>
          </a:r>
          <a:r>
            <a:rPr lang="de-DE" sz="1100">
              <a:solidFill>
                <a:schemeClr val="dk1"/>
              </a:solidFill>
              <a:effectLst/>
              <a:latin typeface="+mn-lt"/>
              <a:ea typeface="+mn-ea"/>
              <a:cs typeface="+mn-cs"/>
            </a:rPr>
            <a:t> </a:t>
          </a:r>
          <a:r>
            <a:rPr lang="de-DE" sz="1100" baseline="0">
              <a:solidFill>
                <a:schemeClr val="dk1"/>
              </a:solidFill>
              <a:effectLst/>
              <a:latin typeface="+mn-lt"/>
              <a:ea typeface="+mn-ea"/>
              <a:cs typeface="+mn-cs"/>
            </a:rPr>
            <a:t>E</a:t>
          </a:r>
          <a:r>
            <a:rPr lang="de-DE" sz="1100">
              <a:solidFill>
                <a:schemeClr val="dk1"/>
              </a:solidFill>
              <a:effectLst/>
              <a:latin typeface="+mn-lt"/>
              <a:ea typeface="+mn-ea"/>
              <a:cs typeface="+mn-cs"/>
            </a:rPr>
            <a:t>ine Liste dieser Namen ist in der Auswertungsdatei für die L-Bank enthalten (dort ausgeblendet)</a:t>
          </a:r>
          <a:endParaRPr lang="de-DE">
            <a:effectLst/>
          </a:endParaRPr>
        </a:p>
        <a:p>
          <a:endParaRPr lang="de-DE" sz="1100" b="1">
            <a:solidFill>
              <a:schemeClr val="dk1"/>
            </a:solidFill>
            <a:effectLst/>
            <a:latin typeface="+mn-lt"/>
            <a:ea typeface="+mn-ea"/>
            <a:cs typeface="+mn-cs"/>
          </a:endParaRPr>
        </a:p>
        <a:p>
          <a:r>
            <a:rPr lang="de-DE" sz="1100" b="1">
              <a:solidFill>
                <a:schemeClr val="dk1"/>
              </a:solidFill>
              <a:effectLst/>
              <a:latin typeface="+mn-lt"/>
              <a:ea typeface="+mn-ea"/>
              <a:cs typeface="+mn-cs"/>
            </a:rPr>
            <a:t>Zellbezüge</a:t>
          </a:r>
          <a:r>
            <a:rPr lang="de-DE" sz="1100" b="1" baseline="0">
              <a:solidFill>
                <a:schemeClr val="dk1"/>
              </a:solidFill>
              <a:effectLst/>
              <a:latin typeface="+mn-lt"/>
              <a:ea typeface="+mn-ea"/>
              <a:cs typeface="+mn-cs"/>
            </a:rPr>
            <a:t> für die Auswertungsdatei bei der L-Bank</a:t>
          </a:r>
          <a:endParaRPr lang="de-DE">
            <a:effectLst/>
          </a:endParaRPr>
        </a:p>
        <a:p>
          <a:pPr eaLnBrk="1" fontAlgn="auto" latinLnBrk="0" hangingPunct="1"/>
          <a:r>
            <a:rPr lang="de-DE" sz="1100">
              <a:solidFill>
                <a:schemeClr val="dk1"/>
              </a:solidFill>
              <a:effectLst/>
              <a:latin typeface="+mn-lt"/>
              <a:ea typeface="+mn-ea"/>
              <a:cs typeface="+mn-cs"/>
            </a:rPr>
            <a:t>Die VB stellt der  L-Bank  zur Ergebnisermittlung und Plausibiilisierung</a:t>
          </a:r>
          <a:r>
            <a:rPr lang="de-DE" sz="1100" baseline="0">
              <a:solidFill>
                <a:schemeClr val="dk1"/>
              </a:solidFill>
              <a:effectLst/>
              <a:latin typeface="+mn-lt"/>
              <a:ea typeface="+mn-ea"/>
              <a:cs typeface="+mn-cs"/>
            </a:rPr>
            <a:t>  der Angaben zu den Querschnittszielen </a:t>
          </a:r>
          <a:r>
            <a:rPr lang="de-DE" sz="1100">
              <a:solidFill>
                <a:schemeClr val="dk1"/>
              </a:solidFill>
              <a:effectLst/>
              <a:latin typeface="+mn-lt"/>
              <a:ea typeface="+mn-ea"/>
              <a:cs typeface="+mn-cs"/>
            </a:rPr>
            <a:t>eine Auswertungsdatei bereit, die mit Hilfe eines Makros </a:t>
          </a:r>
          <a:r>
            <a:rPr lang="de-DE" sz="1100" baseline="0">
              <a:solidFill>
                <a:schemeClr val="dk1"/>
              </a:solidFill>
              <a:effectLst/>
              <a:latin typeface="+mn-lt"/>
              <a:ea typeface="+mn-ea"/>
              <a:cs typeface="+mn-cs"/>
            </a:rPr>
            <a:t> auf </a:t>
          </a:r>
          <a:r>
            <a:rPr lang="de-DE" sz="1100">
              <a:solidFill>
                <a:schemeClr val="dk1"/>
              </a:solidFill>
              <a:effectLst/>
              <a:latin typeface="+mn-lt"/>
              <a:ea typeface="+mn-ea"/>
              <a:cs typeface="+mn-cs"/>
            </a:rPr>
            <a:t>Angaben zu Antragsteller, Projektbezeichnung, Maßnahmencode und  zu den </a:t>
          </a:r>
          <a:r>
            <a:rPr lang="de-DE" sz="1100" baseline="0">
              <a:solidFill>
                <a:schemeClr val="dk1"/>
              </a:solidFill>
              <a:effectLst/>
              <a:latin typeface="+mn-lt"/>
              <a:ea typeface="+mn-ea"/>
              <a:cs typeface="+mn-cs"/>
            </a:rPr>
            <a:t>Querschnittszielen  anhand der o.g. Namen </a:t>
          </a:r>
          <a:r>
            <a:rPr lang="de-DE" sz="1100">
              <a:solidFill>
                <a:schemeClr val="dk1"/>
              </a:solidFill>
              <a:effectLst/>
              <a:latin typeface="+mn-lt"/>
              <a:ea typeface="+mn-ea"/>
              <a:cs typeface="+mn-cs"/>
            </a:rPr>
            <a:t>zugreift. </a:t>
          </a:r>
          <a:r>
            <a:rPr lang="de-DE" sz="1100" baseline="0">
              <a:solidFill>
                <a:schemeClr val="dk1"/>
              </a:solidFill>
              <a:effectLst/>
              <a:latin typeface="+mn-lt"/>
              <a:ea typeface="+mn-ea"/>
              <a:cs typeface="+mn-cs"/>
            </a:rPr>
            <a:t>Das Makro  agiert somit </a:t>
          </a:r>
          <a:r>
            <a:rPr lang="de-DE" sz="1100">
              <a:solidFill>
                <a:schemeClr val="dk1"/>
              </a:solidFill>
              <a:effectLst/>
              <a:latin typeface="+mn-lt"/>
              <a:ea typeface="+mn-ea"/>
              <a:cs typeface="+mn-cs"/>
            </a:rPr>
            <a:t>unabhängig </a:t>
          </a:r>
          <a:r>
            <a:rPr lang="de-DE" sz="1100" baseline="0">
              <a:solidFill>
                <a:schemeClr val="dk1"/>
              </a:solidFill>
              <a:effectLst/>
              <a:latin typeface="+mn-lt"/>
              <a:ea typeface="+mn-ea"/>
              <a:cs typeface="+mn-cs"/>
            </a:rPr>
            <a:t> vo</a:t>
          </a:r>
          <a:r>
            <a:rPr lang="de-DE" sz="1100">
              <a:solidFill>
                <a:schemeClr val="dk1"/>
              </a:solidFill>
              <a:effectLst/>
              <a:latin typeface="+mn-lt"/>
              <a:ea typeface="+mn-ea"/>
              <a:cs typeface="+mn-cs"/>
            </a:rPr>
            <a:t>n </a:t>
          </a:r>
          <a:r>
            <a:rPr lang="de-DE" sz="1100" baseline="0">
              <a:solidFill>
                <a:schemeClr val="dk1"/>
              </a:solidFill>
              <a:effectLst/>
              <a:latin typeface="+mn-lt"/>
              <a:ea typeface="+mn-ea"/>
              <a:cs typeface="+mn-cs"/>
            </a:rPr>
            <a:t> Spalten und Zeilennummern. </a:t>
          </a:r>
          <a:endParaRPr lang="de-DE">
            <a:effectLst/>
          </a:endParaRPr>
        </a:p>
        <a:p>
          <a:endParaRPr lang="de-DE" sz="1100" b="1" i="0">
            <a:solidFill>
              <a:schemeClr val="dk1"/>
            </a:solidFill>
            <a:effectLst/>
            <a:latin typeface="+mn-lt"/>
            <a:ea typeface="+mn-ea"/>
            <a:cs typeface="+mn-cs"/>
          </a:endParaRPr>
        </a:p>
        <a:p>
          <a:r>
            <a:rPr lang="de-DE" sz="1100" b="1" i="0">
              <a:solidFill>
                <a:schemeClr val="dk1"/>
              </a:solidFill>
              <a:effectLst/>
              <a:latin typeface="+mn-lt"/>
              <a:ea typeface="+mn-ea"/>
              <a:cs typeface="+mn-cs"/>
            </a:rPr>
            <a:t>Einstellungen für den Blattschutz und Arbeitsmappenschutz</a:t>
          </a:r>
          <a:endParaRPr lang="de-DE">
            <a:effectLst/>
          </a:endParaRPr>
        </a:p>
        <a:p>
          <a:r>
            <a:rPr lang="de-DE" sz="1100" b="0" i="0">
              <a:solidFill>
                <a:schemeClr val="dk1"/>
              </a:solidFill>
              <a:effectLst/>
              <a:latin typeface="+mn-lt"/>
              <a:ea typeface="+mn-ea"/>
              <a:cs typeface="+mn-cs"/>
            </a:rPr>
            <a:t>-Gesperrte Zellen anwählen (erleichtert Navigation im Formular mit Pfeiltasten, z.B. beim Lesen)</a:t>
          </a:r>
          <a:r>
            <a:rPr lang="de-DE" sz="1100">
              <a:solidFill>
                <a:schemeClr val="dk1"/>
              </a:solidFill>
              <a:effectLst/>
              <a:latin typeface="+mn-lt"/>
              <a:ea typeface="+mn-ea"/>
              <a:cs typeface="+mn-cs"/>
            </a:rPr>
            <a:t> </a:t>
          </a:r>
          <a:endParaRPr lang="de-DE">
            <a:effectLst/>
          </a:endParaRPr>
        </a:p>
        <a:p>
          <a:r>
            <a:rPr lang="de-DE" sz="1100" b="0" i="0">
              <a:solidFill>
                <a:schemeClr val="dk1"/>
              </a:solidFill>
              <a:effectLst/>
              <a:latin typeface="+mn-lt"/>
              <a:ea typeface="+mn-ea"/>
              <a:cs typeface="+mn-cs"/>
            </a:rPr>
            <a:t>-Nicht-gesperrte Zellen anwählen (obligatorisch)</a:t>
          </a:r>
          <a:r>
            <a:rPr lang="de-DE" sz="1100">
              <a:solidFill>
                <a:schemeClr val="dk1"/>
              </a:solidFill>
              <a:effectLst/>
              <a:latin typeface="+mn-lt"/>
              <a:ea typeface="+mn-ea"/>
              <a:cs typeface="+mn-cs"/>
            </a:rPr>
            <a:t> </a:t>
          </a:r>
          <a:endParaRPr lang="de-DE">
            <a:effectLst/>
          </a:endParaRPr>
        </a:p>
        <a:p>
          <a:r>
            <a:rPr lang="de-DE" sz="1100" b="0" i="0">
              <a:solidFill>
                <a:schemeClr val="dk1"/>
              </a:solidFill>
              <a:effectLst/>
              <a:latin typeface="+mn-lt"/>
              <a:ea typeface="+mn-ea"/>
              <a:cs typeface="+mn-cs"/>
            </a:rPr>
            <a:t>-Zeilen formatieren (wichtig zum Ändern der Höhe von Erläuterungsfeldern durch Ausfüllende, falls die voreingestellte Zeilenhöhe für Texte bei nicht ausreicht)</a:t>
          </a:r>
          <a:r>
            <a:rPr lang="de-DE" sz="1100">
              <a:solidFill>
                <a:schemeClr val="dk1"/>
              </a:solidFill>
              <a:effectLst/>
              <a:latin typeface="+mn-lt"/>
              <a:ea typeface="+mn-ea"/>
              <a:cs typeface="+mn-cs"/>
            </a:rPr>
            <a:t> .</a:t>
          </a:r>
          <a:endParaRPr lang="de-DE">
            <a:effectLst/>
          </a:endParaRPr>
        </a:p>
        <a:p>
          <a:r>
            <a:rPr lang="de-DE" sz="1100" b="0" i="0">
              <a:solidFill>
                <a:schemeClr val="dk1"/>
              </a:solidFill>
              <a:effectLst/>
              <a:latin typeface="+mn-lt"/>
              <a:ea typeface="+mn-ea"/>
              <a:cs typeface="+mn-cs"/>
            </a:rPr>
            <a:t>- Arbeitsmappenschutz: Geschützt</a:t>
          </a:r>
          <a:r>
            <a:rPr lang="de-DE" sz="1100" b="0" i="0" baseline="0">
              <a:solidFill>
                <a:schemeClr val="dk1"/>
              </a:solidFill>
              <a:effectLst/>
              <a:latin typeface="+mn-lt"/>
              <a:ea typeface="+mn-ea"/>
              <a:cs typeface="+mn-cs"/>
            </a:rPr>
            <a:t> wird die Struktur der Arbeitsmappe, um das Einblenden der ausgeblendeten Blattes "Gewichtungsfaktoren" zu verhindern.</a:t>
          </a:r>
          <a:endParaRPr lang="de-DE">
            <a:effectLst/>
          </a:endParaRPr>
        </a:p>
        <a:p>
          <a:endParaRPr lang="de-DE" sz="1100" b="1" i="0">
            <a:solidFill>
              <a:schemeClr val="dk1"/>
            </a:solidFill>
            <a:effectLst/>
            <a:latin typeface="+mn-lt"/>
            <a:ea typeface="+mn-ea"/>
            <a:cs typeface="+mn-cs"/>
          </a:endParaRPr>
        </a:p>
        <a:p>
          <a:r>
            <a:rPr lang="de-DE" sz="1100" b="1" i="0">
              <a:solidFill>
                <a:schemeClr val="dk1"/>
              </a:solidFill>
              <a:effectLst/>
              <a:latin typeface="+mn-lt"/>
              <a:ea typeface="+mn-ea"/>
              <a:cs typeface="+mn-cs"/>
            </a:rPr>
            <a:t>Zellen mit bzw. ohne Sperrung</a:t>
          </a:r>
          <a:r>
            <a:rPr lang="de-DE" sz="1100" b="1">
              <a:solidFill>
                <a:schemeClr val="dk1"/>
              </a:solidFill>
              <a:effectLst/>
              <a:latin typeface="+mn-lt"/>
              <a:ea typeface="+mn-ea"/>
              <a:cs typeface="+mn-cs"/>
            </a:rPr>
            <a:t> im Formular</a:t>
          </a:r>
          <a:endParaRPr lang="de-DE">
            <a:effectLst/>
          </a:endParaRPr>
        </a:p>
        <a:p>
          <a:r>
            <a:rPr lang="de-DE" sz="1100">
              <a:solidFill>
                <a:schemeClr val="dk1"/>
              </a:solidFill>
              <a:effectLst/>
              <a:latin typeface="+mn-lt"/>
              <a:ea typeface="+mn-ea"/>
              <a:cs typeface="+mn-cs"/>
            </a:rPr>
            <a:t>Grundsätzlich sind alle Zellen in diesem Formular gesperrt. Nicht gesperrt sind:</a:t>
          </a:r>
          <a:endParaRPr lang="de-DE">
            <a:effectLst/>
          </a:endParaRPr>
        </a:p>
        <a:p>
          <a:r>
            <a:rPr lang="de-DE" sz="1100" b="0" i="0">
              <a:solidFill>
                <a:schemeClr val="dk1"/>
              </a:solidFill>
              <a:effectLst/>
              <a:latin typeface="+mn-lt"/>
              <a:ea typeface="+mn-ea"/>
              <a:cs typeface="+mn-cs"/>
            </a:rPr>
            <a:t>- Eingabefelder für Indikatorenzielwerte sowie Teil II.A Frage 2, Felder für Angabe Flächenversiegelung vor und nach Projektumsetzung</a:t>
          </a:r>
          <a:r>
            <a:rPr lang="de-DE" sz="1100">
              <a:solidFill>
                <a:schemeClr val="dk1"/>
              </a:solidFill>
              <a:effectLst/>
              <a:latin typeface="+mn-lt"/>
              <a:ea typeface="+mn-ea"/>
              <a:cs typeface="+mn-cs"/>
            </a:rPr>
            <a:t> </a:t>
          </a:r>
          <a:endParaRPr lang="de-DE">
            <a:effectLst/>
          </a:endParaRPr>
        </a:p>
        <a:p>
          <a:r>
            <a:rPr lang="de-DE" sz="1100" b="0" i="0">
              <a:solidFill>
                <a:schemeClr val="dk1"/>
              </a:solidFill>
              <a:effectLst/>
              <a:latin typeface="+mn-lt"/>
              <a:ea typeface="+mn-ea"/>
              <a:cs typeface="+mn-cs"/>
            </a:rPr>
            <a:t>-Erläuterungsfelder</a:t>
          </a:r>
          <a:r>
            <a:rPr lang="de-DE" sz="1100">
              <a:solidFill>
                <a:schemeClr val="dk1"/>
              </a:solidFill>
              <a:effectLst/>
              <a:latin typeface="+mn-lt"/>
              <a:ea typeface="+mn-ea"/>
              <a:cs typeface="+mn-cs"/>
            </a:rPr>
            <a:t> </a:t>
          </a:r>
          <a:endParaRPr lang="de-DE">
            <a:effectLst/>
          </a:endParaRPr>
        </a:p>
        <a:p>
          <a:r>
            <a:rPr lang="de-DE" sz="1100" b="0" i="0">
              <a:solidFill>
                <a:schemeClr val="dk1"/>
              </a:solidFill>
              <a:effectLst/>
              <a:latin typeface="+mn-lt"/>
              <a:ea typeface="+mn-ea"/>
              <a:cs typeface="+mn-cs"/>
            </a:rPr>
            <a:t>-Ausgabefelder für Optionsfelder (OF) und Kontrollkästchen (KK) (Begründung: Erforderlich für deren Aktivierbarkeit, sowie vereinfachtes Zurücksetzen durch löschen der Zellinhalte) </a:t>
          </a:r>
          <a:r>
            <a:rPr lang="de-DE" sz="1100">
              <a:solidFill>
                <a:schemeClr val="dk1"/>
              </a:solidFill>
              <a:effectLst/>
              <a:latin typeface="+mn-lt"/>
              <a:ea typeface="+mn-ea"/>
              <a:cs typeface="+mn-cs"/>
            </a:rPr>
            <a:t> </a:t>
          </a:r>
          <a:endParaRPr lang="de-DE">
            <a:effectLst/>
          </a:endParaRPr>
        </a:p>
        <a:p>
          <a:r>
            <a:rPr lang="de-DE" sz="1100">
              <a:solidFill>
                <a:schemeClr val="dk1"/>
              </a:solidFill>
              <a:effectLst/>
              <a:latin typeface="+mn-lt"/>
              <a:ea typeface="+mn-ea"/>
              <a:cs typeface="+mn-cs"/>
            </a:rPr>
            <a:t>- In Spalte AD sind nur Ausgaben von Optionsfeldern (OF) / Kontrollkästchen (KK) enthalten. Durch Löschen der Spalteninhalte werden alle OF und die meisten KK auf "nicht aktiviert gesetzt". Ausnahme KK: Ausgabe auch in Spalte AE bei Abfrage Spezialisierungsfelder sowie Teil II.A Frage 11.</a:t>
          </a:r>
          <a:endParaRPr lang="de-DE">
            <a:effectLst/>
          </a:endParaRPr>
        </a:p>
        <a:p>
          <a:pPr marL="0" marR="0" indent="0" defTabSz="914400" eaLnBrk="1" fontAlgn="auto" latinLnBrk="0" hangingPunct="1">
            <a:lnSpc>
              <a:spcPct val="100000"/>
            </a:lnSpc>
            <a:spcBef>
              <a:spcPts val="0"/>
            </a:spcBef>
            <a:spcAft>
              <a:spcPts val="0"/>
            </a:spcAft>
            <a:buClrTx/>
            <a:buSzTx/>
            <a:buFontTx/>
            <a:buNone/>
            <a:tabLst/>
            <a:defRPr/>
          </a:pPr>
          <a:r>
            <a:rPr lang="de-DE" sz="1100" b="0" i="0">
              <a:solidFill>
                <a:schemeClr val="dk1"/>
              </a:solidFill>
              <a:effectLst/>
              <a:latin typeface="+mn-lt"/>
              <a:ea typeface="+mn-ea"/>
              <a:cs typeface="+mn-cs"/>
            </a:rPr>
            <a:t>-Formeln sind im</a:t>
          </a:r>
          <a:r>
            <a:rPr lang="de-DE" sz="1100" b="0" i="0" baseline="0">
              <a:solidFill>
                <a:schemeClr val="dk1"/>
              </a:solidFill>
              <a:effectLst/>
              <a:latin typeface="+mn-lt"/>
              <a:ea typeface="+mn-ea"/>
              <a:cs typeface="+mn-cs"/>
            </a:rPr>
            <a:t> geschützten Blatt "Auswertung Querschnittsziele"  ausgeblendet. (Vorgehen: Auswählen aller Formeln im Blatt über Strg+G--&gt; Inhalte--&gt; Formeln.</a:t>
          </a:r>
          <a:endParaRPr lang="de-DE">
            <a:effectLst/>
          </a:endParaRPr>
        </a:p>
        <a:p>
          <a:pPr eaLnBrk="1" fontAlgn="auto" latinLnBrk="0" hangingPunct="1"/>
          <a:r>
            <a:rPr lang="de-DE" sz="1100" b="0" i="0" baseline="0">
              <a:solidFill>
                <a:schemeClr val="dk1"/>
              </a:solidFill>
              <a:effectLst/>
              <a:latin typeface="+mn-lt"/>
              <a:ea typeface="+mn-ea"/>
              <a:cs typeface="+mn-cs"/>
            </a:rPr>
            <a:t>Im Kontextmenu unter "Zellformatierung" Einstellung "Ausgeblendet" unter Reg. "Schutz" aktivieren). </a:t>
          </a:r>
          <a:endParaRPr lang="de-DE" sz="1100"/>
        </a:p>
        <a:p>
          <a:endParaRPr lang="de-DE" sz="1100"/>
        </a:p>
        <a:p>
          <a:endParaRPr lang="de-DE" sz="1100"/>
        </a:p>
      </xdr:txBody>
    </xdr:sp>
    <xdr:clientData/>
  </xdr:twoCellAnchor>
  <xdr:twoCellAnchor editAs="oneCell">
    <xdr:from>
      <xdr:col>0</xdr:col>
      <xdr:colOff>0</xdr:colOff>
      <xdr:row>0</xdr:row>
      <xdr:rowOff>95250</xdr:rowOff>
    </xdr:from>
    <xdr:to>
      <xdr:col>28</xdr:col>
      <xdr:colOff>285750</xdr:colOff>
      <xdr:row>5</xdr:row>
      <xdr:rowOff>95303</xdr:rowOff>
    </xdr:to>
    <xdr:pic>
      <xdr:nvPicPr>
        <xdr:cNvPr id="10" name="Grafik 9">
          <a:extLst>
            <a:ext uri="{FF2B5EF4-FFF2-40B4-BE49-F238E27FC236}">
              <a16:creationId xmlns:a16="http://schemas.microsoft.com/office/drawing/2014/main" id="{00000000-0008-0000-01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156" t="38071" r="3014" b="10110"/>
        <a:stretch/>
      </xdr:blipFill>
      <xdr:spPr>
        <a:xfrm>
          <a:off x="0" y="95250"/>
          <a:ext cx="6877050" cy="91445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152109</xdr:rowOff>
    </xdr:from>
    <xdr:to>
      <xdr:col>9</xdr:col>
      <xdr:colOff>516200</xdr:colOff>
      <xdr:row>8</xdr:row>
      <xdr:rowOff>136077</xdr:rowOff>
    </xdr:to>
    <xdr:pic>
      <xdr:nvPicPr>
        <xdr:cNvPr id="10" name="Grafik 9">
          <a:extLst>
            <a:ext uri="{FF2B5EF4-FFF2-40B4-BE49-F238E27FC236}">
              <a16:creationId xmlns:a16="http://schemas.microsoft.com/office/drawing/2014/main" id="{00000000-0008-0000-02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526" t="38071" r="3014" b="10110"/>
        <a:stretch/>
      </xdr:blipFill>
      <xdr:spPr>
        <a:xfrm>
          <a:off x="0" y="152109"/>
          <a:ext cx="9769057" cy="129025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09.xml"/><Relationship Id="rId21" Type="http://schemas.openxmlformats.org/officeDocument/2006/relationships/ctrlProp" Target="../ctrlProps/ctrlProp13.xml"/><Relationship Id="rId42" Type="http://schemas.openxmlformats.org/officeDocument/2006/relationships/ctrlProp" Target="../ctrlProps/ctrlProp34.xml"/><Relationship Id="rId63" Type="http://schemas.openxmlformats.org/officeDocument/2006/relationships/ctrlProp" Target="../ctrlProps/ctrlProp55.xml"/><Relationship Id="rId84" Type="http://schemas.openxmlformats.org/officeDocument/2006/relationships/ctrlProp" Target="../ctrlProps/ctrlProp76.xml"/><Relationship Id="rId138" Type="http://schemas.openxmlformats.org/officeDocument/2006/relationships/ctrlProp" Target="../ctrlProps/ctrlProp130.xml"/><Relationship Id="rId159" Type="http://schemas.openxmlformats.org/officeDocument/2006/relationships/ctrlProp" Target="../ctrlProps/ctrlProp151.xml"/><Relationship Id="rId170" Type="http://schemas.openxmlformats.org/officeDocument/2006/relationships/ctrlProp" Target="../ctrlProps/ctrlProp162.xml"/><Relationship Id="rId191" Type="http://schemas.openxmlformats.org/officeDocument/2006/relationships/ctrlProp" Target="../ctrlProps/ctrlProp183.xml"/><Relationship Id="rId205" Type="http://schemas.openxmlformats.org/officeDocument/2006/relationships/ctrlProp" Target="../ctrlProps/ctrlProp197.xml"/><Relationship Id="rId107" Type="http://schemas.openxmlformats.org/officeDocument/2006/relationships/ctrlProp" Target="../ctrlProps/ctrlProp99.xml"/><Relationship Id="rId11" Type="http://schemas.openxmlformats.org/officeDocument/2006/relationships/ctrlProp" Target="../ctrlProps/ctrlProp3.xml"/><Relationship Id="rId32" Type="http://schemas.openxmlformats.org/officeDocument/2006/relationships/ctrlProp" Target="../ctrlProps/ctrlProp24.xml"/><Relationship Id="rId53" Type="http://schemas.openxmlformats.org/officeDocument/2006/relationships/ctrlProp" Target="../ctrlProps/ctrlProp45.xml"/><Relationship Id="rId74" Type="http://schemas.openxmlformats.org/officeDocument/2006/relationships/ctrlProp" Target="../ctrlProps/ctrlProp66.xml"/><Relationship Id="rId128" Type="http://schemas.openxmlformats.org/officeDocument/2006/relationships/ctrlProp" Target="../ctrlProps/ctrlProp120.xml"/><Relationship Id="rId149" Type="http://schemas.openxmlformats.org/officeDocument/2006/relationships/ctrlProp" Target="../ctrlProps/ctrlProp141.xml"/><Relationship Id="rId5" Type="http://schemas.openxmlformats.org/officeDocument/2006/relationships/hyperlink" Target="https://2021-27.efre-bw.de/operationelles-programm/" TargetMode="External"/><Relationship Id="rId95" Type="http://schemas.openxmlformats.org/officeDocument/2006/relationships/ctrlProp" Target="../ctrlProps/ctrlProp87.xml"/><Relationship Id="rId160" Type="http://schemas.openxmlformats.org/officeDocument/2006/relationships/ctrlProp" Target="../ctrlProps/ctrlProp152.xml"/><Relationship Id="rId181" Type="http://schemas.openxmlformats.org/officeDocument/2006/relationships/ctrlProp" Target="../ctrlProps/ctrlProp173.xml"/><Relationship Id="rId216" Type="http://schemas.openxmlformats.org/officeDocument/2006/relationships/ctrlProp" Target="../ctrlProps/ctrlProp208.xml"/><Relationship Id="rId22" Type="http://schemas.openxmlformats.org/officeDocument/2006/relationships/ctrlProp" Target="../ctrlProps/ctrlProp14.xml"/><Relationship Id="rId43" Type="http://schemas.openxmlformats.org/officeDocument/2006/relationships/ctrlProp" Target="../ctrlProps/ctrlProp35.xml"/><Relationship Id="rId64" Type="http://schemas.openxmlformats.org/officeDocument/2006/relationships/ctrlProp" Target="../ctrlProps/ctrlProp56.xml"/><Relationship Id="rId118" Type="http://schemas.openxmlformats.org/officeDocument/2006/relationships/ctrlProp" Target="../ctrlProps/ctrlProp110.xml"/><Relationship Id="rId139" Type="http://schemas.openxmlformats.org/officeDocument/2006/relationships/ctrlProp" Target="../ctrlProps/ctrlProp131.xml"/><Relationship Id="rId85" Type="http://schemas.openxmlformats.org/officeDocument/2006/relationships/ctrlProp" Target="../ctrlProps/ctrlProp77.xml"/><Relationship Id="rId150" Type="http://schemas.openxmlformats.org/officeDocument/2006/relationships/ctrlProp" Target="../ctrlProps/ctrlProp142.xml"/><Relationship Id="rId171" Type="http://schemas.openxmlformats.org/officeDocument/2006/relationships/ctrlProp" Target="../ctrlProps/ctrlProp163.xml"/><Relationship Id="rId192" Type="http://schemas.openxmlformats.org/officeDocument/2006/relationships/ctrlProp" Target="../ctrlProps/ctrlProp184.xml"/><Relationship Id="rId206" Type="http://schemas.openxmlformats.org/officeDocument/2006/relationships/ctrlProp" Target="../ctrlProps/ctrlProp198.xml"/><Relationship Id="rId12" Type="http://schemas.openxmlformats.org/officeDocument/2006/relationships/ctrlProp" Target="../ctrlProps/ctrlProp4.xml"/><Relationship Id="rId33" Type="http://schemas.openxmlformats.org/officeDocument/2006/relationships/ctrlProp" Target="../ctrlProps/ctrlProp25.xml"/><Relationship Id="rId108" Type="http://schemas.openxmlformats.org/officeDocument/2006/relationships/ctrlProp" Target="../ctrlProps/ctrlProp100.xml"/><Relationship Id="rId129" Type="http://schemas.openxmlformats.org/officeDocument/2006/relationships/ctrlProp" Target="../ctrlProps/ctrlProp121.xml"/><Relationship Id="rId54" Type="http://schemas.openxmlformats.org/officeDocument/2006/relationships/ctrlProp" Target="../ctrlProps/ctrlProp46.xml"/><Relationship Id="rId75" Type="http://schemas.openxmlformats.org/officeDocument/2006/relationships/ctrlProp" Target="../ctrlProps/ctrlProp67.xml"/><Relationship Id="rId96" Type="http://schemas.openxmlformats.org/officeDocument/2006/relationships/ctrlProp" Target="../ctrlProps/ctrlProp88.xml"/><Relationship Id="rId140" Type="http://schemas.openxmlformats.org/officeDocument/2006/relationships/ctrlProp" Target="../ctrlProps/ctrlProp132.xml"/><Relationship Id="rId161" Type="http://schemas.openxmlformats.org/officeDocument/2006/relationships/ctrlProp" Target="../ctrlProps/ctrlProp153.xml"/><Relationship Id="rId182" Type="http://schemas.openxmlformats.org/officeDocument/2006/relationships/ctrlProp" Target="../ctrlProps/ctrlProp174.xml"/><Relationship Id="rId217" Type="http://schemas.openxmlformats.org/officeDocument/2006/relationships/ctrlProp" Target="../ctrlProps/ctrlProp209.xml"/><Relationship Id="rId6" Type="http://schemas.openxmlformats.org/officeDocument/2006/relationships/printerSettings" Target="../printerSettings/printerSettings1.bin"/><Relationship Id="rId23" Type="http://schemas.openxmlformats.org/officeDocument/2006/relationships/ctrlProp" Target="../ctrlProps/ctrlProp15.xml"/><Relationship Id="rId119" Type="http://schemas.openxmlformats.org/officeDocument/2006/relationships/ctrlProp" Target="../ctrlProps/ctrlProp111.xml"/><Relationship Id="rId44" Type="http://schemas.openxmlformats.org/officeDocument/2006/relationships/ctrlProp" Target="../ctrlProps/ctrlProp36.xml"/><Relationship Id="rId65" Type="http://schemas.openxmlformats.org/officeDocument/2006/relationships/ctrlProp" Target="../ctrlProps/ctrlProp57.xml"/><Relationship Id="rId86" Type="http://schemas.openxmlformats.org/officeDocument/2006/relationships/ctrlProp" Target="../ctrlProps/ctrlProp78.xml"/><Relationship Id="rId130" Type="http://schemas.openxmlformats.org/officeDocument/2006/relationships/ctrlProp" Target="../ctrlProps/ctrlProp122.xml"/><Relationship Id="rId151" Type="http://schemas.openxmlformats.org/officeDocument/2006/relationships/ctrlProp" Target="../ctrlProps/ctrlProp143.xml"/><Relationship Id="rId172" Type="http://schemas.openxmlformats.org/officeDocument/2006/relationships/ctrlProp" Target="../ctrlProps/ctrlProp164.xml"/><Relationship Id="rId193" Type="http://schemas.openxmlformats.org/officeDocument/2006/relationships/ctrlProp" Target="../ctrlProps/ctrlProp185.xml"/><Relationship Id="rId207" Type="http://schemas.openxmlformats.org/officeDocument/2006/relationships/ctrlProp" Target="../ctrlProps/ctrlProp199.xml"/><Relationship Id="rId13" Type="http://schemas.openxmlformats.org/officeDocument/2006/relationships/ctrlProp" Target="../ctrlProps/ctrlProp5.xml"/><Relationship Id="rId109" Type="http://schemas.openxmlformats.org/officeDocument/2006/relationships/ctrlProp" Target="../ctrlProps/ctrlProp101.xml"/><Relationship Id="rId34" Type="http://schemas.openxmlformats.org/officeDocument/2006/relationships/ctrlProp" Target="../ctrlProps/ctrlProp26.xml"/><Relationship Id="rId55" Type="http://schemas.openxmlformats.org/officeDocument/2006/relationships/ctrlProp" Target="../ctrlProps/ctrlProp47.xml"/><Relationship Id="rId76" Type="http://schemas.openxmlformats.org/officeDocument/2006/relationships/ctrlProp" Target="../ctrlProps/ctrlProp68.xml"/><Relationship Id="rId97" Type="http://schemas.openxmlformats.org/officeDocument/2006/relationships/ctrlProp" Target="../ctrlProps/ctrlProp89.xml"/><Relationship Id="rId120" Type="http://schemas.openxmlformats.org/officeDocument/2006/relationships/ctrlProp" Target="../ctrlProps/ctrlProp112.xml"/><Relationship Id="rId141" Type="http://schemas.openxmlformats.org/officeDocument/2006/relationships/ctrlProp" Target="../ctrlProps/ctrlProp133.xml"/><Relationship Id="rId7" Type="http://schemas.openxmlformats.org/officeDocument/2006/relationships/drawing" Target="../drawings/drawing1.xml"/><Relationship Id="rId162" Type="http://schemas.openxmlformats.org/officeDocument/2006/relationships/ctrlProp" Target="../ctrlProps/ctrlProp154.xml"/><Relationship Id="rId183" Type="http://schemas.openxmlformats.org/officeDocument/2006/relationships/ctrlProp" Target="../ctrlProps/ctrlProp175.xml"/><Relationship Id="rId218" Type="http://schemas.openxmlformats.org/officeDocument/2006/relationships/ctrlProp" Target="../ctrlProps/ctrlProp210.xml"/><Relationship Id="rId24" Type="http://schemas.openxmlformats.org/officeDocument/2006/relationships/ctrlProp" Target="../ctrlProps/ctrlProp16.xml"/><Relationship Id="rId45" Type="http://schemas.openxmlformats.org/officeDocument/2006/relationships/ctrlProp" Target="../ctrlProps/ctrlProp37.xml"/><Relationship Id="rId66" Type="http://schemas.openxmlformats.org/officeDocument/2006/relationships/ctrlProp" Target="../ctrlProps/ctrlProp58.xml"/><Relationship Id="rId87" Type="http://schemas.openxmlformats.org/officeDocument/2006/relationships/ctrlProp" Target="../ctrlProps/ctrlProp79.xml"/><Relationship Id="rId110" Type="http://schemas.openxmlformats.org/officeDocument/2006/relationships/ctrlProp" Target="../ctrlProps/ctrlProp102.xml"/><Relationship Id="rId131" Type="http://schemas.openxmlformats.org/officeDocument/2006/relationships/ctrlProp" Target="../ctrlProps/ctrlProp123.xml"/><Relationship Id="rId152" Type="http://schemas.openxmlformats.org/officeDocument/2006/relationships/ctrlProp" Target="../ctrlProps/ctrlProp144.xml"/><Relationship Id="rId173" Type="http://schemas.openxmlformats.org/officeDocument/2006/relationships/ctrlProp" Target="../ctrlProps/ctrlProp165.xml"/><Relationship Id="rId194" Type="http://schemas.openxmlformats.org/officeDocument/2006/relationships/ctrlProp" Target="../ctrlProps/ctrlProp186.xml"/><Relationship Id="rId208" Type="http://schemas.openxmlformats.org/officeDocument/2006/relationships/ctrlProp" Target="../ctrlProps/ctrlProp200.xml"/><Relationship Id="rId14" Type="http://schemas.openxmlformats.org/officeDocument/2006/relationships/ctrlProp" Target="../ctrlProps/ctrlProp6.xml"/><Relationship Id="rId35" Type="http://schemas.openxmlformats.org/officeDocument/2006/relationships/ctrlProp" Target="../ctrlProps/ctrlProp27.xml"/><Relationship Id="rId56" Type="http://schemas.openxmlformats.org/officeDocument/2006/relationships/ctrlProp" Target="../ctrlProps/ctrlProp48.xml"/><Relationship Id="rId77" Type="http://schemas.openxmlformats.org/officeDocument/2006/relationships/ctrlProp" Target="../ctrlProps/ctrlProp69.xml"/><Relationship Id="rId100" Type="http://schemas.openxmlformats.org/officeDocument/2006/relationships/ctrlProp" Target="../ctrlProps/ctrlProp92.xml"/><Relationship Id="rId8" Type="http://schemas.openxmlformats.org/officeDocument/2006/relationships/vmlDrawing" Target="../drawings/vmlDrawing1.vml"/><Relationship Id="rId51" Type="http://schemas.openxmlformats.org/officeDocument/2006/relationships/ctrlProp" Target="../ctrlProps/ctrlProp43.xml"/><Relationship Id="rId72" Type="http://schemas.openxmlformats.org/officeDocument/2006/relationships/ctrlProp" Target="../ctrlProps/ctrlProp64.xml"/><Relationship Id="rId93" Type="http://schemas.openxmlformats.org/officeDocument/2006/relationships/ctrlProp" Target="../ctrlProps/ctrlProp85.xml"/><Relationship Id="rId98" Type="http://schemas.openxmlformats.org/officeDocument/2006/relationships/ctrlProp" Target="../ctrlProps/ctrlProp90.xml"/><Relationship Id="rId121" Type="http://schemas.openxmlformats.org/officeDocument/2006/relationships/ctrlProp" Target="../ctrlProps/ctrlProp113.xml"/><Relationship Id="rId142" Type="http://schemas.openxmlformats.org/officeDocument/2006/relationships/ctrlProp" Target="../ctrlProps/ctrlProp134.xml"/><Relationship Id="rId163" Type="http://schemas.openxmlformats.org/officeDocument/2006/relationships/ctrlProp" Target="../ctrlProps/ctrlProp155.xml"/><Relationship Id="rId184" Type="http://schemas.openxmlformats.org/officeDocument/2006/relationships/ctrlProp" Target="../ctrlProps/ctrlProp176.xml"/><Relationship Id="rId189" Type="http://schemas.openxmlformats.org/officeDocument/2006/relationships/ctrlProp" Target="../ctrlProps/ctrlProp181.xml"/><Relationship Id="rId219" Type="http://schemas.openxmlformats.org/officeDocument/2006/relationships/ctrlProp" Target="../ctrlProps/ctrlProp211.xml"/><Relationship Id="rId3" Type="http://schemas.openxmlformats.org/officeDocument/2006/relationships/hyperlink" Target="https://www.europarl.europa.eu/charter/pdf/text_de.pdf" TargetMode="External"/><Relationship Id="rId214" Type="http://schemas.openxmlformats.org/officeDocument/2006/relationships/ctrlProp" Target="../ctrlProps/ctrlProp206.xml"/><Relationship Id="rId25" Type="http://schemas.openxmlformats.org/officeDocument/2006/relationships/ctrlProp" Target="../ctrlProps/ctrlProp17.xml"/><Relationship Id="rId46" Type="http://schemas.openxmlformats.org/officeDocument/2006/relationships/ctrlProp" Target="../ctrlProps/ctrlProp38.xml"/><Relationship Id="rId67" Type="http://schemas.openxmlformats.org/officeDocument/2006/relationships/ctrlProp" Target="../ctrlProps/ctrlProp59.xml"/><Relationship Id="rId116" Type="http://schemas.openxmlformats.org/officeDocument/2006/relationships/ctrlProp" Target="../ctrlProps/ctrlProp108.xml"/><Relationship Id="rId137" Type="http://schemas.openxmlformats.org/officeDocument/2006/relationships/ctrlProp" Target="../ctrlProps/ctrlProp129.xml"/><Relationship Id="rId158" Type="http://schemas.openxmlformats.org/officeDocument/2006/relationships/ctrlProp" Target="../ctrlProps/ctrlProp150.xml"/><Relationship Id="rId20" Type="http://schemas.openxmlformats.org/officeDocument/2006/relationships/ctrlProp" Target="../ctrlProps/ctrlProp12.xml"/><Relationship Id="rId41" Type="http://schemas.openxmlformats.org/officeDocument/2006/relationships/ctrlProp" Target="../ctrlProps/ctrlProp33.xml"/><Relationship Id="rId62" Type="http://schemas.openxmlformats.org/officeDocument/2006/relationships/ctrlProp" Target="../ctrlProps/ctrlProp54.xml"/><Relationship Id="rId83" Type="http://schemas.openxmlformats.org/officeDocument/2006/relationships/ctrlProp" Target="../ctrlProps/ctrlProp75.xml"/><Relationship Id="rId88" Type="http://schemas.openxmlformats.org/officeDocument/2006/relationships/ctrlProp" Target="../ctrlProps/ctrlProp80.xml"/><Relationship Id="rId111" Type="http://schemas.openxmlformats.org/officeDocument/2006/relationships/ctrlProp" Target="../ctrlProps/ctrlProp103.xml"/><Relationship Id="rId132" Type="http://schemas.openxmlformats.org/officeDocument/2006/relationships/ctrlProp" Target="../ctrlProps/ctrlProp124.xml"/><Relationship Id="rId153" Type="http://schemas.openxmlformats.org/officeDocument/2006/relationships/ctrlProp" Target="../ctrlProps/ctrlProp145.xml"/><Relationship Id="rId174" Type="http://schemas.openxmlformats.org/officeDocument/2006/relationships/ctrlProp" Target="../ctrlProps/ctrlProp166.xml"/><Relationship Id="rId179" Type="http://schemas.openxmlformats.org/officeDocument/2006/relationships/ctrlProp" Target="../ctrlProps/ctrlProp171.xml"/><Relationship Id="rId195" Type="http://schemas.openxmlformats.org/officeDocument/2006/relationships/ctrlProp" Target="../ctrlProps/ctrlProp187.xml"/><Relationship Id="rId209" Type="http://schemas.openxmlformats.org/officeDocument/2006/relationships/ctrlProp" Target="../ctrlProps/ctrlProp201.xml"/><Relationship Id="rId190" Type="http://schemas.openxmlformats.org/officeDocument/2006/relationships/ctrlProp" Target="../ctrlProps/ctrlProp182.xml"/><Relationship Id="rId204" Type="http://schemas.openxmlformats.org/officeDocument/2006/relationships/ctrlProp" Target="../ctrlProps/ctrlProp196.xml"/><Relationship Id="rId220" Type="http://schemas.openxmlformats.org/officeDocument/2006/relationships/ctrlProp" Target="../ctrlProps/ctrlProp212.xml"/><Relationship Id="rId15" Type="http://schemas.openxmlformats.org/officeDocument/2006/relationships/ctrlProp" Target="../ctrlProps/ctrlProp7.xml"/><Relationship Id="rId36" Type="http://schemas.openxmlformats.org/officeDocument/2006/relationships/ctrlProp" Target="../ctrlProps/ctrlProp28.xml"/><Relationship Id="rId57" Type="http://schemas.openxmlformats.org/officeDocument/2006/relationships/ctrlProp" Target="../ctrlProps/ctrlProp49.xml"/><Relationship Id="rId106" Type="http://schemas.openxmlformats.org/officeDocument/2006/relationships/ctrlProp" Target="../ctrlProps/ctrlProp98.xml"/><Relationship Id="rId127" Type="http://schemas.openxmlformats.org/officeDocument/2006/relationships/ctrlProp" Target="../ctrlProps/ctrlProp119.xml"/><Relationship Id="rId10" Type="http://schemas.openxmlformats.org/officeDocument/2006/relationships/ctrlProp" Target="../ctrlProps/ctrlProp2.xml"/><Relationship Id="rId31" Type="http://schemas.openxmlformats.org/officeDocument/2006/relationships/ctrlProp" Target="../ctrlProps/ctrlProp23.xml"/><Relationship Id="rId52" Type="http://schemas.openxmlformats.org/officeDocument/2006/relationships/ctrlProp" Target="../ctrlProps/ctrlProp44.xml"/><Relationship Id="rId73" Type="http://schemas.openxmlformats.org/officeDocument/2006/relationships/ctrlProp" Target="../ctrlProps/ctrlProp65.xml"/><Relationship Id="rId78" Type="http://schemas.openxmlformats.org/officeDocument/2006/relationships/ctrlProp" Target="../ctrlProps/ctrlProp70.xml"/><Relationship Id="rId94" Type="http://schemas.openxmlformats.org/officeDocument/2006/relationships/ctrlProp" Target="../ctrlProps/ctrlProp86.xml"/><Relationship Id="rId99" Type="http://schemas.openxmlformats.org/officeDocument/2006/relationships/ctrlProp" Target="../ctrlProps/ctrlProp91.xml"/><Relationship Id="rId101" Type="http://schemas.openxmlformats.org/officeDocument/2006/relationships/ctrlProp" Target="../ctrlProps/ctrlProp93.xml"/><Relationship Id="rId122" Type="http://schemas.openxmlformats.org/officeDocument/2006/relationships/ctrlProp" Target="../ctrlProps/ctrlProp114.xml"/><Relationship Id="rId143" Type="http://schemas.openxmlformats.org/officeDocument/2006/relationships/ctrlProp" Target="../ctrlProps/ctrlProp135.xml"/><Relationship Id="rId148" Type="http://schemas.openxmlformats.org/officeDocument/2006/relationships/ctrlProp" Target="../ctrlProps/ctrlProp140.xml"/><Relationship Id="rId164" Type="http://schemas.openxmlformats.org/officeDocument/2006/relationships/ctrlProp" Target="../ctrlProps/ctrlProp156.xml"/><Relationship Id="rId169" Type="http://schemas.openxmlformats.org/officeDocument/2006/relationships/ctrlProp" Target="../ctrlProps/ctrlProp161.xml"/><Relationship Id="rId185" Type="http://schemas.openxmlformats.org/officeDocument/2006/relationships/ctrlProp" Target="../ctrlProps/ctrlProp177.xml"/><Relationship Id="rId4" Type="http://schemas.openxmlformats.org/officeDocument/2006/relationships/hyperlink" Target="https://2021-27.efre-bw.de/wp-content/uploads/20211014_Entwurf-OP-2021-2027.pdf" TargetMode="External"/><Relationship Id="rId9" Type="http://schemas.openxmlformats.org/officeDocument/2006/relationships/ctrlProp" Target="../ctrlProps/ctrlProp1.xml"/><Relationship Id="rId180" Type="http://schemas.openxmlformats.org/officeDocument/2006/relationships/ctrlProp" Target="../ctrlProps/ctrlProp172.xml"/><Relationship Id="rId210" Type="http://schemas.openxmlformats.org/officeDocument/2006/relationships/ctrlProp" Target="../ctrlProps/ctrlProp202.xml"/><Relationship Id="rId215" Type="http://schemas.openxmlformats.org/officeDocument/2006/relationships/ctrlProp" Target="../ctrlProps/ctrlProp207.xml"/><Relationship Id="rId26" Type="http://schemas.openxmlformats.org/officeDocument/2006/relationships/ctrlProp" Target="../ctrlProps/ctrlProp18.xml"/><Relationship Id="rId47" Type="http://schemas.openxmlformats.org/officeDocument/2006/relationships/ctrlProp" Target="../ctrlProps/ctrlProp39.xml"/><Relationship Id="rId68" Type="http://schemas.openxmlformats.org/officeDocument/2006/relationships/ctrlProp" Target="../ctrlProps/ctrlProp60.xml"/><Relationship Id="rId89" Type="http://schemas.openxmlformats.org/officeDocument/2006/relationships/ctrlProp" Target="../ctrlProps/ctrlProp81.xml"/><Relationship Id="rId112" Type="http://schemas.openxmlformats.org/officeDocument/2006/relationships/ctrlProp" Target="../ctrlProps/ctrlProp104.xml"/><Relationship Id="rId133" Type="http://schemas.openxmlformats.org/officeDocument/2006/relationships/ctrlProp" Target="../ctrlProps/ctrlProp125.xml"/><Relationship Id="rId154" Type="http://schemas.openxmlformats.org/officeDocument/2006/relationships/ctrlProp" Target="../ctrlProps/ctrlProp146.xml"/><Relationship Id="rId175" Type="http://schemas.openxmlformats.org/officeDocument/2006/relationships/ctrlProp" Target="../ctrlProps/ctrlProp167.xml"/><Relationship Id="rId196" Type="http://schemas.openxmlformats.org/officeDocument/2006/relationships/ctrlProp" Target="../ctrlProps/ctrlProp188.xml"/><Relationship Id="rId200" Type="http://schemas.openxmlformats.org/officeDocument/2006/relationships/ctrlProp" Target="../ctrlProps/ctrlProp192.xml"/><Relationship Id="rId16" Type="http://schemas.openxmlformats.org/officeDocument/2006/relationships/ctrlProp" Target="../ctrlProps/ctrlProp8.xml"/><Relationship Id="rId221" Type="http://schemas.openxmlformats.org/officeDocument/2006/relationships/ctrlProp" Target="../ctrlProps/ctrlProp213.xml"/><Relationship Id="rId37" Type="http://schemas.openxmlformats.org/officeDocument/2006/relationships/ctrlProp" Target="../ctrlProps/ctrlProp29.xml"/><Relationship Id="rId58" Type="http://schemas.openxmlformats.org/officeDocument/2006/relationships/ctrlProp" Target="../ctrlProps/ctrlProp50.xml"/><Relationship Id="rId79" Type="http://schemas.openxmlformats.org/officeDocument/2006/relationships/ctrlProp" Target="../ctrlProps/ctrlProp71.xml"/><Relationship Id="rId102" Type="http://schemas.openxmlformats.org/officeDocument/2006/relationships/ctrlProp" Target="../ctrlProps/ctrlProp94.xml"/><Relationship Id="rId123" Type="http://schemas.openxmlformats.org/officeDocument/2006/relationships/ctrlProp" Target="../ctrlProps/ctrlProp115.xml"/><Relationship Id="rId144" Type="http://schemas.openxmlformats.org/officeDocument/2006/relationships/ctrlProp" Target="../ctrlProps/ctrlProp136.xml"/><Relationship Id="rId90" Type="http://schemas.openxmlformats.org/officeDocument/2006/relationships/ctrlProp" Target="../ctrlProps/ctrlProp82.xml"/><Relationship Id="rId165" Type="http://schemas.openxmlformats.org/officeDocument/2006/relationships/ctrlProp" Target="../ctrlProps/ctrlProp157.xml"/><Relationship Id="rId186" Type="http://schemas.openxmlformats.org/officeDocument/2006/relationships/ctrlProp" Target="../ctrlProps/ctrlProp178.xml"/><Relationship Id="rId211" Type="http://schemas.openxmlformats.org/officeDocument/2006/relationships/ctrlProp" Target="../ctrlProps/ctrlProp203.xml"/><Relationship Id="rId27" Type="http://schemas.openxmlformats.org/officeDocument/2006/relationships/ctrlProp" Target="../ctrlProps/ctrlProp19.xml"/><Relationship Id="rId48" Type="http://schemas.openxmlformats.org/officeDocument/2006/relationships/ctrlProp" Target="../ctrlProps/ctrlProp40.xml"/><Relationship Id="rId69" Type="http://schemas.openxmlformats.org/officeDocument/2006/relationships/ctrlProp" Target="../ctrlProps/ctrlProp61.xml"/><Relationship Id="rId113" Type="http://schemas.openxmlformats.org/officeDocument/2006/relationships/ctrlProp" Target="../ctrlProps/ctrlProp105.xml"/><Relationship Id="rId134" Type="http://schemas.openxmlformats.org/officeDocument/2006/relationships/ctrlProp" Target="../ctrlProps/ctrlProp126.xml"/><Relationship Id="rId80" Type="http://schemas.openxmlformats.org/officeDocument/2006/relationships/ctrlProp" Target="../ctrlProps/ctrlProp72.xml"/><Relationship Id="rId155" Type="http://schemas.openxmlformats.org/officeDocument/2006/relationships/ctrlProp" Target="../ctrlProps/ctrlProp147.xml"/><Relationship Id="rId176" Type="http://schemas.openxmlformats.org/officeDocument/2006/relationships/ctrlProp" Target="../ctrlProps/ctrlProp168.xml"/><Relationship Id="rId197" Type="http://schemas.openxmlformats.org/officeDocument/2006/relationships/ctrlProp" Target="../ctrlProps/ctrlProp189.xml"/><Relationship Id="rId201" Type="http://schemas.openxmlformats.org/officeDocument/2006/relationships/ctrlProp" Target="../ctrlProps/ctrlProp193.xml"/><Relationship Id="rId17" Type="http://schemas.openxmlformats.org/officeDocument/2006/relationships/ctrlProp" Target="../ctrlProps/ctrlProp9.xml"/><Relationship Id="rId38" Type="http://schemas.openxmlformats.org/officeDocument/2006/relationships/ctrlProp" Target="../ctrlProps/ctrlProp30.xml"/><Relationship Id="rId59" Type="http://schemas.openxmlformats.org/officeDocument/2006/relationships/ctrlProp" Target="../ctrlProps/ctrlProp51.xml"/><Relationship Id="rId103" Type="http://schemas.openxmlformats.org/officeDocument/2006/relationships/ctrlProp" Target="../ctrlProps/ctrlProp95.xml"/><Relationship Id="rId124" Type="http://schemas.openxmlformats.org/officeDocument/2006/relationships/ctrlProp" Target="../ctrlProps/ctrlProp116.xml"/><Relationship Id="rId70" Type="http://schemas.openxmlformats.org/officeDocument/2006/relationships/ctrlProp" Target="../ctrlProps/ctrlProp62.xml"/><Relationship Id="rId91" Type="http://schemas.openxmlformats.org/officeDocument/2006/relationships/ctrlProp" Target="../ctrlProps/ctrlProp83.xml"/><Relationship Id="rId145" Type="http://schemas.openxmlformats.org/officeDocument/2006/relationships/ctrlProp" Target="../ctrlProps/ctrlProp137.xml"/><Relationship Id="rId166" Type="http://schemas.openxmlformats.org/officeDocument/2006/relationships/ctrlProp" Target="../ctrlProps/ctrlProp158.xml"/><Relationship Id="rId187" Type="http://schemas.openxmlformats.org/officeDocument/2006/relationships/ctrlProp" Target="../ctrlProps/ctrlProp179.xml"/><Relationship Id="rId1" Type="http://schemas.openxmlformats.org/officeDocument/2006/relationships/hyperlink" Target="http://www.emas.de/" TargetMode="External"/><Relationship Id="rId212" Type="http://schemas.openxmlformats.org/officeDocument/2006/relationships/ctrlProp" Target="../ctrlProps/ctrlProp204.xml"/><Relationship Id="rId28" Type="http://schemas.openxmlformats.org/officeDocument/2006/relationships/ctrlProp" Target="../ctrlProps/ctrlProp20.xml"/><Relationship Id="rId49" Type="http://schemas.openxmlformats.org/officeDocument/2006/relationships/ctrlProp" Target="../ctrlProps/ctrlProp41.xml"/><Relationship Id="rId114" Type="http://schemas.openxmlformats.org/officeDocument/2006/relationships/ctrlProp" Target="../ctrlProps/ctrlProp106.xml"/><Relationship Id="rId60" Type="http://schemas.openxmlformats.org/officeDocument/2006/relationships/ctrlProp" Target="../ctrlProps/ctrlProp52.xml"/><Relationship Id="rId81" Type="http://schemas.openxmlformats.org/officeDocument/2006/relationships/ctrlProp" Target="../ctrlProps/ctrlProp73.xml"/><Relationship Id="rId135" Type="http://schemas.openxmlformats.org/officeDocument/2006/relationships/ctrlProp" Target="../ctrlProps/ctrlProp127.xml"/><Relationship Id="rId156" Type="http://schemas.openxmlformats.org/officeDocument/2006/relationships/ctrlProp" Target="../ctrlProps/ctrlProp148.xml"/><Relationship Id="rId177" Type="http://schemas.openxmlformats.org/officeDocument/2006/relationships/ctrlProp" Target="../ctrlProps/ctrlProp169.xml"/><Relationship Id="rId198" Type="http://schemas.openxmlformats.org/officeDocument/2006/relationships/ctrlProp" Target="../ctrlProps/ctrlProp190.xml"/><Relationship Id="rId202" Type="http://schemas.openxmlformats.org/officeDocument/2006/relationships/ctrlProp" Target="../ctrlProps/ctrlProp194.xml"/><Relationship Id="rId18" Type="http://schemas.openxmlformats.org/officeDocument/2006/relationships/ctrlProp" Target="../ctrlProps/ctrlProp10.xml"/><Relationship Id="rId39" Type="http://schemas.openxmlformats.org/officeDocument/2006/relationships/ctrlProp" Target="../ctrlProps/ctrlProp31.xml"/><Relationship Id="rId50" Type="http://schemas.openxmlformats.org/officeDocument/2006/relationships/ctrlProp" Target="../ctrlProps/ctrlProp42.xml"/><Relationship Id="rId104" Type="http://schemas.openxmlformats.org/officeDocument/2006/relationships/ctrlProp" Target="../ctrlProps/ctrlProp96.xml"/><Relationship Id="rId125" Type="http://schemas.openxmlformats.org/officeDocument/2006/relationships/ctrlProp" Target="../ctrlProps/ctrlProp117.xml"/><Relationship Id="rId146" Type="http://schemas.openxmlformats.org/officeDocument/2006/relationships/ctrlProp" Target="../ctrlProps/ctrlProp138.xml"/><Relationship Id="rId167" Type="http://schemas.openxmlformats.org/officeDocument/2006/relationships/ctrlProp" Target="../ctrlProps/ctrlProp159.xml"/><Relationship Id="rId188" Type="http://schemas.openxmlformats.org/officeDocument/2006/relationships/ctrlProp" Target="../ctrlProps/ctrlProp180.xml"/><Relationship Id="rId71" Type="http://schemas.openxmlformats.org/officeDocument/2006/relationships/ctrlProp" Target="../ctrlProps/ctrlProp63.xml"/><Relationship Id="rId92" Type="http://schemas.openxmlformats.org/officeDocument/2006/relationships/ctrlProp" Target="../ctrlProps/ctrlProp84.xml"/><Relationship Id="rId213" Type="http://schemas.openxmlformats.org/officeDocument/2006/relationships/ctrlProp" Target="../ctrlProps/ctrlProp205.xml"/><Relationship Id="rId2" Type="http://schemas.openxmlformats.org/officeDocument/2006/relationships/hyperlink" Target="https://2021-27.efre-bw.de/wp-content/uploads/5422_MinBw_Innovationsstrategie_2020_WEB.pdf" TargetMode="External"/><Relationship Id="rId29" Type="http://schemas.openxmlformats.org/officeDocument/2006/relationships/ctrlProp" Target="../ctrlProps/ctrlProp21.xml"/><Relationship Id="rId40" Type="http://schemas.openxmlformats.org/officeDocument/2006/relationships/ctrlProp" Target="../ctrlProps/ctrlProp32.xml"/><Relationship Id="rId115" Type="http://schemas.openxmlformats.org/officeDocument/2006/relationships/ctrlProp" Target="../ctrlProps/ctrlProp107.xml"/><Relationship Id="rId136" Type="http://schemas.openxmlformats.org/officeDocument/2006/relationships/ctrlProp" Target="../ctrlProps/ctrlProp128.xml"/><Relationship Id="rId157" Type="http://schemas.openxmlformats.org/officeDocument/2006/relationships/ctrlProp" Target="../ctrlProps/ctrlProp149.xml"/><Relationship Id="rId178" Type="http://schemas.openxmlformats.org/officeDocument/2006/relationships/ctrlProp" Target="../ctrlProps/ctrlProp170.xml"/><Relationship Id="rId61" Type="http://schemas.openxmlformats.org/officeDocument/2006/relationships/ctrlProp" Target="../ctrlProps/ctrlProp53.xml"/><Relationship Id="rId82" Type="http://schemas.openxmlformats.org/officeDocument/2006/relationships/ctrlProp" Target="../ctrlProps/ctrlProp74.xml"/><Relationship Id="rId199" Type="http://schemas.openxmlformats.org/officeDocument/2006/relationships/ctrlProp" Target="../ctrlProps/ctrlProp191.xml"/><Relationship Id="rId203" Type="http://schemas.openxmlformats.org/officeDocument/2006/relationships/ctrlProp" Target="../ctrlProps/ctrlProp195.xml"/><Relationship Id="rId19" Type="http://schemas.openxmlformats.org/officeDocument/2006/relationships/ctrlProp" Target="../ctrlProps/ctrlProp11.xml"/><Relationship Id="rId30" Type="http://schemas.openxmlformats.org/officeDocument/2006/relationships/ctrlProp" Target="../ctrlProps/ctrlProp22.xml"/><Relationship Id="rId105" Type="http://schemas.openxmlformats.org/officeDocument/2006/relationships/ctrlProp" Target="../ctrlProps/ctrlProp97.xml"/><Relationship Id="rId126" Type="http://schemas.openxmlformats.org/officeDocument/2006/relationships/ctrlProp" Target="../ctrlProps/ctrlProp118.xml"/><Relationship Id="rId147" Type="http://schemas.openxmlformats.org/officeDocument/2006/relationships/ctrlProp" Target="../ctrlProps/ctrlProp139.xml"/><Relationship Id="rId168" Type="http://schemas.openxmlformats.org/officeDocument/2006/relationships/ctrlProp" Target="../ctrlProps/ctrlProp160.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dgnb-system.de/de/gebaeude/kriterien/" TargetMode="External"/><Relationship Id="rId2" Type="http://schemas.openxmlformats.org/officeDocument/2006/relationships/hyperlink" Target="http://www.dgnb-system.de/de/system/kriterien/" TargetMode="External"/><Relationship Id="rId1" Type="http://schemas.openxmlformats.org/officeDocument/2006/relationships/hyperlink" Target="http://www.deutscher-nachhaltigkeitskodex.de/de/startseite.htm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2021-27.efre-bw.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1">
    <pageSetUpPr fitToPage="1"/>
  </sheetPr>
  <dimension ref="A1:CK713"/>
  <sheetViews>
    <sheetView showGridLines="0" tabSelected="1" zoomScaleNormal="100" zoomScaleSheetLayoutView="115" zoomScalePageLayoutView="85" workbookViewId="0">
      <selection activeCell="AW428" sqref="AW428"/>
    </sheetView>
  </sheetViews>
  <sheetFormatPr baseColWidth="10" defaultColWidth="10.75" defaultRowHeight="14.25" x14ac:dyDescent="0.2"/>
  <cols>
    <col min="1" max="3" width="3.125" style="120" customWidth="1"/>
    <col min="4" max="5" width="3.375" style="120" customWidth="1"/>
    <col min="6" max="6" width="3.125" style="120" customWidth="1"/>
    <col min="7" max="7" width="4.125" style="120" customWidth="1"/>
    <col min="8" max="8" width="3.5" style="120" customWidth="1"/>
    <col min="9" max="9" width="3.75" style="120" customWidth="1"/>
    <col min="10" max="10" width="2.375" style="120" customWidth="1"/>
    <col min="11" max="11" width="3.125" style="120" customWidth="1"/>
    <col min="12" max="12" width="3.875" style="120" customWidth="1"/>
    <col min="13" max="15" width="3.125" style="120" customWidth="1"/>
    <col min="16" max="16" width="2.875" style="120" customWidth="1"/>
    <col min="17" max="20" width="3.125" style="120" customWidth="1"/>
    <col min="21" max="21" width="3" style="120" customWidth="1"/>
    <col min="22" max="28" width="3.125" style="120" customWidth="1"/>
    <col min="29" max="29" width="3" style="121" customWidth="1"/>
    <col min="30" max="30" width="12.5" style="207" hidden="1" customWidth="1"/>
    <col min="31" max="31" width="13.375" style="120" hidden="1" customWidth="1"/>
    <col min="32" max="32" width="14" style="120" hidden="1" customWidth="1"/>
    <col min="33" max="33" width="12.75" style="120" hidden="1" customWidth="1"/>
    <col min="34" max="34" width="10.625" style="120" hidden="1" customWidth="1"/>
    <col min="35" max="35" width="12.25" style="120" hidden="1" customWidth="1"/>
    <col min="36" max="36" width="15.875" style="120" hidden="1" customWidth="1"/>
    <col min="37" max="37" width="14.25" style="120" hidden="1" customWidth="1"/>
    <col min="38" max="38" width="14.375" style="120" hidden="1" customWidth="1"/>
    <col min="39" max="39" width="10.5" hidden="1" customWidth="1"/>
    <col min="40" max="41" width="16.375" hidden="1" customWidth="1"/>
    <col min="42" max="42" width="9.25" hidden="1" customWidth="1"/>
    <col min="43" max="45" width="10.75" style="120" hidden="1" customWidth="1"/>
    <col min="46" max="46" width="83.75" style="127" hidden="1" customWidth="1"/>
    <col min="47" max="47" width="10.75" style="120" hidden="1" customWidth="1"/>
    <col min="48" max="48" width="10.75" style="120" customWidth="1"/>
    <col min="49" max="49" width="46.125" style="120" customWidth="1"/>
    <col min="50" max="61" width="10.75" style="120" customWidth="1"/>
    <col min="62" max="16384" width="10.75" style="120"/>
  </cols>
  <sheetData>
    <row r="1" spans="1:63" ht="15" x14ac:dyDescent="0.25">
      <c r="AE1" s="273"/>
      <c r="AF1" s="154"/>
      <c r="AG1" s="154"/>
      <c r="AH1" s="154"/>
      <c r="AI1" s="154"/>
      <c r="AJ1" s="154"/>
    </row>
    <row r="2" spans="1:63" x14ac:dyDescent="0.2">
      <c r="AE2" s="599"/>
      <c r="AF2" s="599"/>
      <c r="AG2" s="599"/>
      <c r="AH2" s="599"/>
      <c r="AI2" s="599"/>
      <c r="AJ2" s="599"/>
      <c r="AK2" s="599"/>
      <c r="AL2" s="599"/>
      <c r="AM2" s="599"/>
      <c r="AN2" s="599"/>
      <c r="AO2" s="599"/>
      <c r="AP2" s="599"/>
      <c r="AQ2" s="599"/>
    </row>
    <row r="3" spans="1:63" x14ac:dyDescent="0.2">
      <c r="AE3" s="592"/>
      <c r="AF3" s="592"/>
      <c r="AG3" s="592"/>
      <c r="AH3" s="592"/>
      <c r="AI3" s="592"/>
      <c r="AJ3" s="592"/>
      <c r="AK3" s="592"/>
      <c r="AL3" s="592"/>
      <c r="AM3" s="592"/>
      <c r="AN3" s="592"/>
      <c r="AO3" s="592"/>
      <c r="AP3" s="592"/>
      <c r="AQ3" s="606"/>
    </row>
    <row r="4" spans="1:63" x14ac:dyDescent="0.2">
      <c r="AE4" s="592"/>
      <c r="AF4" s="592"/>
      <c r="AG4" s="592"/>
      <c r="AH4" s="592"/>
      <c r="AI4" s="592"/>
      <c r="AJ4" s="592"/>
      <c r="AK4" s="592"/>
      <c r="AL4" s="592"/>
      <c r="AM4" s="592"/>
      <c r="AN4" s="592"/>
      <c r="AO4" s="592"/>
      <c r="AP4" s="592"/>
      <c r="AQ4" s="606"/>
    </row>
    <row r="5" spans="1:63" x14ac:dyDescent="0.2">
      <c r="AE5" s="592"/>
      <c r="AF5" s="592"/>
      <c r="AG5" s="592"/>
      <c r="AH5" s="592"/>
      <c r="AI5" s="592"/>
      <c r="AJ5" s="592"/>
      <c r="AK5" s="592"/>
      <c r="AL5" s="592"/>
      <c r="AM5" s="592"/>
      <c r="AN5" s="592"/>
      <c r="AO5" s="592"/>
      <c r="AP5" s="592"/>
      <c r="AQ5" s="606"/>
    </row>
    <row r="6" spans="1:63" x14ac:dyDescent="0.2">
      <c r="AE6" s="592"/>
      <c r="AF6" s="606"/>
      <c r="AG6" s="606"/>
      <c r="AH6" s="606"/>
      <c r="AI6" s="606"/>
      <c r="AJ6" s="606"/>
      <c r="AK6" s="606"/>
      <c r="AL6" s="606"/>
      <c r="AM6" s="606"/>
      <c r="AN6" s="606"/>
      <c r="AO6" s="606"/>
      <c r="AP6" s="606"/>
      <c r="AQ6" s="606"/>
    </row>
    <row r="7" spans="1:63" x14ac:dyDescent="0.2">
      <c r="AE7" s="592"/>
      <c r="AF7" s="606"/>
      <c r="AG7" s="606"/>
      <c r="AH7" s="606"/>
      <c r="AI7" s="606"/>
      <c r="AJ7" s="606"/>
      <c r="AK7" s="606"/>
      <c r="AL7" s="606"/>
      <c r="AM7" s="606"/>
      <c r="AN7" s="606"/>
      <c r="AO7" s="606"/>
      <c r="AP7" s="606"/>
      <c r="AQ7" s="606"/>
    </row>
    <row r="8" spans="1:63" ht="15.75" x14ac:dyDescent="0.25">
      <c r="A8" s="607" t="s">
        <v>539</v>
      </c>
      <c r="B8" s="607"/>
      <c r="C8" s="607"/>
      <c r="D8" s="607"/>
      <c r="E8" s="607"/>
      <c r="F8" s="607"/>
      <c r="G8" s="607"/>
      <c r="H8" s="607"/>
      <c r="I8" s="607"/>
      <c r="J8" s="607"/>
      <c r="K8" s="607"/>
      <c r="L8" s="607"/>
      <c r="M8" s="607"/>
      <c r="N8" s="607"/>
      <c r="O8" s="607"/>
      <c r="P8" s="607"/>
      <c r="Q8" s="607"/>
      <c r="R8" s="607"/>
      <c r="S8" s="607"/>
      <c r="T8" s="607"/>
      <c r="U8" s="607"/>
      <c r="V8" s="607"/>
      <c r="W8" s="607"/>
      <c r="X8" s="607"/>
      <c r="Y8" s="607"/>
      <c r="Z8" s="607"/>
      <c r="AA8" s="607"/>
      <c r="AB8" s="607"/>
      <c r="AC8" s="607"/>
      <c r="AE8" s="128"/>
    </row>
    <row r="9" spans="1:63" ht="15.75" x14ac:dyDescent="0.2">
      <c r="A9" s="623" t="s">
        <v>292</v>
      </c>
      <c r="B9" s="623"/>
      <c r="C9" s="623"/>
      <c r="D9" s="623"/>
      <c r="E9" s="623"/>
      <c r="F9" s="623"/>
      <c r="G9" s="623"/>
      <c r="H9" s="623"/>
      <c r="I9" s="623"/>
      <c r="J9" s="623"/>
      <c r="K9" s="623"/>
      <c r="L9" s="623"/>
      <c r="M9" s="623"/>
      <c r="N9" s="623"/>
      <c r="O9" s="623"/>
      <c r="P9" s="623"/>
      <c r="Q9" s="623"/>
      <c r="R9" s="623"/>
      <c r="S9" s="623"/>
      <c r="T9" s="623"/>
      <c r="U9" s="623"/>
      <c r="V9" s="623"/>
      <c r="W9" s="623"/>
      <c r="X9" s="623"/>
      <c r="Y9" s="623"/>
      <c r="Z9" s="623"/>
      <c r="AA9" s="623"/>
      <c r="AB9" s="623"/>
      <c r="AC9" s="623"/>
    </row>
    <row r="10" spans="1:63" ht="15" x14ac:dyDescent="0.2">
      <c r="A10" s="122"/>
      <c r="B10" s="122"/>
      <c r="C10" s="122"/>
      <c r="D10" s="122"/>
      <c r="E10" s="122"/>
      <c r="F10" s="122"/>
      <c r="G10" s="122"/>
      <c r="H10" s="122"/>
      <c r="I10" s="122"/>
      <c r="J10" s="122"/>
      <c r="K10" s="122"/>
      <c r="L10" s="122"/>
      <c r="M10" s="122"/>
      <c r="N10" s="122"/>
      <c r="O10" s="122"/>
      <c r="P10" s="122"/>
      <c r="Q10" s="122"/>
      <c r="R10" s="122"/>
      <c r="S10" s="122"/>
      <c r="T10" s="122"/>
      <c r="U10" s="122"/>
      <c r="V10" s="122"/>
      <c r="W10" s="122"/>
      <c r="X10" s="122"/>
      <c r="Y10" s="122"/>
      <c r="Z10" s="122"/>
      <c r="AA10" s="421"/>
      <c r="AB10" s="421"/>
      <c r="AC10" s="422" t="s">
        <v>527</v>
      </c>
      <c r="AF10" s="267"/>
      <c r="BK10" s="341"/>
    </row>
    <row r="11" spans="1:63" x14ac:dyDescent="0.2">
      <c r="AF11" s="267"/>
    </row>
    <row r="12" spans="1:63" ht="72" customHeight="1" x14ac:dyDescent="0.2">
      <c r="A12" s="613" t="s">
        <v>528</v>
      </c>
      <c r="B12" s="613"/>
      <c r="C12" s="613"/>
      <c r="D12" s="613"/>
      <c r="E12" s="613"/>
      <c r="F12" s="613"/>
      <c r="G12" s="613"/>
      <c r="H12" s="613"/>
      <c r="I12" s="613"/>
      <c r="J12" s="613"/>
      <c r="K12" s="613"/>
      <c r="L12" s="613"/>
      <c r="M12" s="613"/>
      <c r="N12" s="613"/>
      <c r="O12" s="613"/>
      <c r="P12" s="613"/>
      <c r="Q12" s="614"/>
      <c r="R12" s="614"/>
      <c r="S12" s="614"/>
      <c r="T12" s="614"/>
      <c r="U12" s="614"/>
      <c r="V12" s="614"/>
      <c r="W12" s="614"/>
      <c r="X12" s="614"/>
      <c r="Y12" s="614"/>
      <c r="Z12" s="614"/>
      <c r="AA12" s="614"/>
      <c r="AB12" s="614"/>
      <c r="AC12" s="614"/>
      <c r="AF12" s="271"/>
      <c r="AW12" s="424"/>
      <c r="AX12" s="425"/>
      <c r="AY12" s="425"/>
      <c r="AZ12" s="425"/>
      <c r="BA12" s="425"/>
      <c r="BB12" s="425"/>
    </row>
    <row r="13" spans="1:63" ht="13.9" customHeight="1" x14ac:dyDescent="0.25">
      <c r="AE13" s="128"/>
    </row>
    <row r="14" spans="1:63" ht="21" customHeight="1" x14ac:dyDescent="0.2">
      <c r="A14" s="624" t="s">
        <v>293</v>
      </c>
      <c r="B14" s="624"/>
      <c r="C14" s="624"/>
      <c r="D14" s="624"/>
      <c r="E14" s="624"/>
      <c r="F14" s="624"/>
      <c r="G14" s="624"/>
      <c r="H14" s="624"/>
      <c r="I14" s="624"/>
      <c r="J14" s="624"/>
      <c r="K14" s="624"/>
      <c r="L14" s="624"/>
      <c r="M14" s="624"/>
      <c r="N14" s="624"/>
      <c r="O14" s="624"/>
      <c r="P14" s="624"/>
      <c r="Q14" s="624"/>
      <c r="R14" s="624"/>
      <c r="S14" s="624"/>
      <c r="T14" s="624"/>
      <c r="U14" s="624"/>
      <c r="V14" s="624"/>
      <c r="W14" s="624"/>
      <c r="X14" s="624"/>
      <c r="Y14" s="624"/>
      <c r="Z14" s="624"/>
      <c r="AA14" s="624"/>
      <c r="AB14" s="624"/>
      <c r="AC14" s="624"/>
      <c r="AF14" s="272"/>
    </row>
    <row r="15" spans="1:63" s="123" customFormat="1" ht="81" customHeight="1" x14ac:dyDescent="0.2">
      <c r="A15" s="569" t="s">
        <v>0</v>
      </c>
      <c r="B15" s="608"/>
      <c r="C15" s="608"/>
      <c r="D15" s="615" t="s">
        <v>304</v>
      </c>
      <c r="E15" s="615"/>
      <c r="F15" s="615"/>
      <c r="G15" s="615"/>
      <c r="H15" s="615"/>
      <c r="I15" s="615"/>
      <c r="J15" s="615"/>
      <c r="K15" s="615"/>
      <c r="L15" s="615"/>
      <c r="M15" s="615"/>
      <c r="N15" s="615"/>
      <c r="O15" s="615"/>
      <c r="P15" s="615"/>
      <c r="Q15" s="615"/>
      <c r="R15" s="615"/>
      <c r="S15" s="615"/>
      <c r="T15" s="615"/>
      <c r="U15" s="615"/>
      <c r="V15" s="615"/>
      <c r="W15" s="615"/>
      <c r="X15" s="615"/>
      <c r="Y15" s="615"/>
      <c r="Z15" s="615"/>
      <c r="AA15" s="615"/>
      <c r="AB15" s="615"/>
      <c r="AC15" s="616"/>
      <c r="AD15" s="208"/>
      <c r="AE15" s="120"/>
      <c r="AF15" s="272"/>
      <c r="AM15" s="1"/>
      <c r="AN15" s="1"/>
      <c r="AO15" s="1"/>
      <c r="AP15" s="1"/>
      <c r="AT15" s="127"/>
    </row>
    <row r="16" spans="1:63" s="123" customFormat="1" ht="19.5" customHeight="1" x14ac:dyDescent="0.2">
      <c r="A16" s="609"/>
      <c r="B16" s="610"/>
      <c r="C16" s="610"/>
      <c r="D16" s="274" t="s">
        <v>280</v>
      </c>
      <c r="E16" s="321"/>
      <c r="F16" s="321"/>
      <c r="G16" s="321"/>
      <c r="H16" s="321"/>
      <c r="I16" s="321"/>
      <c r="J16" s="321"/>
      <c r="K16" s="124"/>
      <c r="L16" s="125"/>
      <c r="M16" s="321"/>
      <c r="N16" s="321"/>
      <c r="O16" s="321"/>
      <c r="P16" s="321"/>
      <c r="Q16" s="321"/>
      <c r="R16" s="321"/>
      <c r="S16" s="321"/>
      <c r="T16" s="321"/>
      <c r="U16" s="321"/>
      <c r="V16" s="321"/>
      <c r="W16" s="321"/>
      <c r="X16" s="321"/>
      <c r="Y16" s="321"/>
      <c r="Z16" s="321"/>
      <c r="AA16" s="321"/>
      <c r="AB16" s="321"/>
      <c r="AC16" s="322"/>
      <c r="AD16" s="208"/>
      <c r="AM16" s="1"/>
      <c r="AN16" s="1"/>
      <c r="AO16" s="1"/>
      <c r="AP16" s="1"/>
      <c r="AT16" s="127"/>
    </row>
    <row r="17" spans="1:74" s="123" customFormat="1" ht="132.75" customHeight="1" x14ac:dyDescent="0.2">
      <c r="A17" s="609"/>
      <c r="B17" s="610"/>
      <c r="C17" s="610"/>
      <c r="D17" s="321"/>
      <c r="E17" s="619" t="s">
        <v>389</v>
      </c>
      <c r="F17" s="619"/>
      <c r="G17" s="619"/>
      <c r="H17" s="619"/>
      <c r="I17" s="619"/>
      <c r="J17" s="619"/>
      <c r="K17" s="619"/>
      <c r="L17" s="619"/>
      <c r="M17" s="619"/>
      <c r="N17" s="619"/>
      <c r="O17" s="619"/>
      <c r="P17" s="619"/>
      <c r="Q17" s="619"/>
      <c r="R17" s="619"/>
      <c r="S17" s="619"/>
      <c r="T17" s="619"/>
      <c r="U17" s="619"/>
      <c r="V17" s="619"/>
      <c r="W17" s="619"/>
      <c r="X17" s="619"/>
      <c r="Y17" s="619"/>
      <c r="Z17" s="619"/>
      <c r="AA17" s="619"/>
      <c r="AB17" s="619"/>
      <c r="AC17" s="620"/>
      <c r="AD17" s="208"/>
      <c r="AM17" s="1"/>
      <c r="AN17" s="1"/>
      <c r="AO17" s="1"/>
      <c r="AP17" s="1"/>
      <c r="AT17" s="127"/>
      <c r="BK17" s="376"/>
    </row>
    <row r="18" spans="1:74" s="123" customFormat="1" ht="122.25" customHeight="1" x14ac:dyDescent="0.2">
      <c r="A18" s="609"/>
      <c r="B18" s="610"/>
      <c r="C18" s="610"/>
      <c r="D18" s="621" t="s">
        <v>300</v>
      </c>
      <c r="E18" s="621"/>
      <c r="F18" s="621"/>
      <c r="G18" s="621"/>
      <c r="H18" s="621"/>
      <c r="I18" s="621"/>
      <c r="J18" s="621"/>
      <c r="K18" s="621"/>
      <c r="L18" s="621"/>
      <c r="M18" s="621"/>
      <c r="N18" s="621"/>
      <c r="O18" s="621"/>
      <c r="P18" s="621"/>
      <c r="Q18" s="621"/>
      <c r="R18" s="621"/>
      <c r="S18" s="621"/>
      <c r="T18" s="621"/>
      <c r="U18" s="621"/>
      <c r="V18" s="621"/>
      <c r="W18" s="621"/>
      <c r="X18" s="621"/>
      <c r="Y18" s="621"/>
      <c r="Z18" s="621"/>
      <c r="AA18" s="621"/>
      <c r="AB18" s="621"/>
      <c r="AC18" s="622"/>
      <c r="AD18" s="208"/>
      <c r="AE18" s="320" t="s">
        <v>278</v>
      </c>
      <c r="AM18" s="1"/>
      <c r="AN18" s="1"/>
      <c r="AO18" s="1"/>
      <c r="AP18" s="1"/>
      <c r="AT18" s="127"/>
    </row>
    <row r="19" spans="1:74" ht="25.5" customHeight="1" x14ac:dyDescent="0.2">
      <c r="A19" s="611"/>
      <c r="B19" s="612"/>
      <c r="C19" s="612"/>
      <c r="D19" s="617"/>
      <c r="E19" s="617"/>
      <c r="F19" s="617"/>
      <c r="G19" s="617"/>
      <c r="H19" s="617"/>
      <c r="I19" s="617"/>
      <c r="J19" s="617"/>
      <c r="K19" s="617"/>
      <c r="L19" s="617"/>
      <c r="M19" s="617"/>
      <c r="N19" s="617"/>
      <c r="O19" s="617"/>
      <c r="P19" s="617"/>
      <c r="Q19" s="617"/>
      <c r="R19" s="617"/>
      <c r="S19" s="617"/>
      <c r="T19" s="617"/>
      <c r="U19" s="617"/>
      <c r="V19" s="617"/>
      <c r="W19" s="617"/>
      <c r="X19" s="617"/>
      <c r="Y19" s="617"/>
      <c r="Z19" s="617"/>
      <c r="AA19" s="617"/>
      <c r="AB19" s="617"/>
      <c r="AC19" s="618"/>
    </row>
    <row r="22" spans="1:74" ht="32.25" customHeight="1" x14ac:dyDescent="0.2">
      <c r="A22" s="625" t="s">
        <v>352</v>
      </c>
      <c r="B22" s="625"/>
      <c r="C22" s="625"/>
      <c r="D22" s="625"/>
      <c r="E22" s="625"/>
      <c r="F22" s="625"/>
      <c r="G22" s="625"/>
      <c r="H22" s="625"/>
      <c r="I22" s="625"/>
      <c r="J22" s="625"/>
      <c r="K22" s="625"/>
      <c r="L22" s="625"/>
      <c r="M22" s="625"/>
      <c r="N22" s="625"/>
      <c r="O22" s="625"/>
      <c r="P22" s="625"/>
      <c r="Q22" s="625"/>
      <c r="R22" s="625"/>
      <c r="S22" s="625"/>
      <c r="T22" s="625"/>
      <c r="U22" s="625"/>
      <c r="V22" s="625"/>
      <c r="W22" s="625"/>
      <c r="X22" s="625"/>
      <c r="Y22" s="625"/>
      <c r="Z22" s="625"/>
      <c r="AA22" s="625"/>
      <c r="AB22" s="625"/>
      <c r="AC22" s="625"/>
    </row>
    <row r="23" spans="1:74" s="127" customFormat="1" x14ac:dyDescent="0.2">
      <c r="A23" s="526"/>
      <c r="B23" s="527"/>
      <c r="C23" s="527"/>
      <c r="D23" s="527"/>
      <c r="E23" s="527"/>
      <c r="F23" s="527"/>
      <c r="G23" s="527"/>
      <c r="H23" s="527"/>
      <c r="I23" s="527"/>
      <c r="J23" s="527"/>
      <c r="K23" s="527"/>
      <c r="L23" s="527"/>
      <c r="M23" s="527"/>
      <c r="N23" s="527"/>
      <c r="O23" s="527"/>
      <c r="P23" s="527"/>
      <c r="Q23" s="527"/>
      <c r="R23" s="527"/>
      <c r="S23" s="527"/>
      <c r="T23" s="527"/>
      <c r="U23" s="527"/>
      <c r="V23" s="527"/>
      <c r="W23" s="527"/>
      <c r="X23" s="527"/>
      <c r="Y23" s="527"/>
      <c r="Z23" s="527"/>
      <c r="AA23" s="527"/>
      <c r="AB23" s="527"/>
      <c r="AC23" s="528"/>
      <c r="AD23" s="208"/>
      <c r="AM23" s="2"/>
      <c r="AN23" s="2"/>
      <c r="AO23" s="2"/>
      <c r="AP23" s="2"/>
      <c r="AT23" s="328">
        <f>A23</f>
        <v>0</v>
      </c>
      <c r="AU23" s="120"/>
      <c r="AV23" s="120"/>
      <c r="AW23" s="120"/>
      <c r="AX23" s="120"/>
      <c r="AY23" s="120"/>
      <c r="AZ23" s="120"/>
      <c r="BA23" s="120"/>
      <c r="BB23" s="120"/>
      <c r="BC23" s="120"/>
      <c r="BD23" s="120"/>
      <c r="BE23" s="120"/>
      <c r="BF23" s="120"/>
      <c r="BG23" s="120"/>
      <c r="BH23" s="120"/>
      <c r="BI23" s="120"/>
      <c r="BJ23" s="341"/>
      <c r="BK23" s="341"/>
      <c r="BL23" s="120"/>
      <c r="BM23" s="120"/>
      <c r="BN23" s="120"/>
      <c r="BO23" s="120"/>
      <c r="BP23" s="120"/>
      <c r="BQ23" s="120"/>
      <c r="BR23" s="120"/>
      <c r="BS23" s="120"/>
      <c r="BT23" s="120"/>
      <c r="BU23" s="120"/>
      <c r="BV23" s="120"/>
    </row>
    <row r="24" spans="1:74" s="127" customFormat="1" ht="33.75" customHeight="1" x14ac:dyDescent="0.2">
      <c r="A24" s="598" t="s">
        <v>93</v>
      </c>
      <c r="B24" s="598"/>
      <c r="C24" s="598"/>
      <c r="D24" s="598"/>
      <c r="E24" s="598"/>
      <c r="F24" s="598"/>
      <c r="G24" s="598"/>
      <c r="H24" s="598"/>
      <c r="I24" s="598"/>
      <c r="J24" s="598"/>
      <c r="K24" s="598"/>
      <c r="L24" s="598"/>
      <c r="M24" s="598"/>
      <c r="N24" s="598"/>
      <c r="O24" s="598"/>
      <c r="P24" s="598"/>
      <c r="Q24" s="599"/>
      <c r="R24" s="599"/>
      <c r="S24" s="599"/>
      <c r="T24" s="599"/>
      <c r="U24" s="599"/>
      <c r="V24" s="599"/>
      <c r="W24" s="599"/>
      <c r="X24" s="599"/>
      <c r="Y24" s="599"/>
      <c r="Z24" s="599"/>
      <c r="AA24" s="599"/>
      <c r="AB24" s="599"/>
      <c r="AC24" s="599"/>
      <c r="AD24" s="208"/>
      <c r="AM24" s="2"/>
      <c r="AN24" s="2"/>
      <c r="AO24" s="2"/>
      <c r="AP24" s="2"/>
    </row>
    <row r="25" spans="1:74" s="127" customFormat="1" x14ac:dyDescent="0.2">
      <c r="A25" s="560"/>
      <c r="B25" s="561"/>
      <c r="C25" s="561"/>
      <c r="D25" s="561"/>
      <c r="E25" s="561"/>
      <c r="F25" s="561"/>
      <c r="G25" s="561"/>
      <c r="H25" s="561"/>
      <c r="I25" s="561"/>
      <c r="J25" s="561"/>
      <c r="K25" s="561"/>
      <c r="L25" s="561"/>
      <c r="M25" s="561"/>
      <c r="N25" s="561"/>
      <c r="O25" s="561"/>
      <c r="P25" s="561"/>
      <c r="Q25" s="561"/>
      <c r="R25" s="561"/>
      <c r="S25" s="561"/>
      <c r="T25" s="561"/>
      <c r="U25" s="561"/>
      <c r="V25" s="561"/>
      <c r="W25" s="561"/>
      <c r="X25" s="561"/>
      <c r="Y25" s="561"/>
      <c r="Z25" s="561"/>
      <c r="AA25" s="561"/>
      <c r="AB25" s="561"/>
      <c r="AC25" s="562"/>
      <c r="AD25" s="208"/>
      <c r="AM25" s="2"/>
      <c r="AN25" s="2"/>
      <c r="AO25" s="2"/>
      <c r="AP25" s="2"/>
      <c r="AT25" s="328">
        <f>A25</f>
        <v>0</v>
      </c>
    </row>
    <row r="26" spans="1:74" ht="15" x14ac:dyDescent="0.25">
      <c r="A26" s="128"/>
      <c r="AE26" s="276" t="s">
        <v>285</v>
      </c>
    </row>
    <row r="27" spans="1:74" ht="30" hidden="1" customHeight="1" x14ac:dyDescent="0.2">
      <c r="AC27" s="120"/>
      <c r="AE27" s="276" t="str">
        <f>AE26</f>
        <v>Angabe nutzende(s) Unternehmen individuell für Maßnahme A9, sonst hier keine Abfrage</v>
      </c>
      <c r="AU27" s="127"/>
      <c r="AV27" s="127"/>
      <c r="AW27" s="127"/>
      <c r="AX27" s="127"/>
      <c r="AY27" s="127"/>
      <c r="AZ27" s="127"/>
      <c r="BA27" s="127"/>
      <c r="BB27" s="127"/>
      <c r="BC27" s="127"/>
      <c r="BD27" s="127"/>
      <c r="BE27" s="127"/>
      <c r="BF27" s="127"/>
      <c r="BG27" s="127"/>
      <c r="BH27" s="127"/>
      <c r="BI27" s="127"/>
      <c r="BJ27" s="127"/>
      <c r="BK27" s="341"/>
      <c r="BL27" s="127"/>
      <c r="BM27" s="127"/>
      <c r="BN27" s="127"/>
      <c r="BO27" s="127"/>
      <c r="BP27" s="127"/>
      <c r="BQ27" s="127"/>
      <c r="BR27" s="127"/>
      <c r="BS27" s="127"/>
      <c r="BT27" s="127"/>
      <c r="BU27" s="127"/>
      <c r="BV27" s="127"/>
    </row>
    <row r="28" spans="1:74" s="127" customFormat="1" ht="33" hidden="1" customHeight="1" x14ac:dyDescent="0.2">
      <c r="A28" s="126"/>
      <c r="B28" s="126"/>
      <c r="C28" s="126"/>
      <c r="D28" s="126"/>
      <c r="E28" s="126"/>
      <c r="F28" s="126"/>
      <c r="G28" s="120"/>
      <c r="H28" s="120"/>
      <c r="I28" s="120"/>
      <c r="J28" s="120"/>
      <c r="K28" s="120"/>
      <c r="L28" s="120"/>
      <c r="M28" s="120"/>
      <c r="N28" s="120"/>
      <c r="O28" s="120"/>
      <c r="P28" s="120"/>
      <c r="Q28" s="120"/>
      <c r="R28" s="120"/>
      <c r="S28" s="120"/>
      <c r="T28" s="120"/>
      <c r="U28" s="120"/>
      <c r="V28" s="120"/>
      <c r="W28" s="120"/>
      <c r="X28" s="120"/>
      <c r="Y28" s="120"/>
      <c r="Z28" s="120"/>
      <c r="AA28" s="120"/>
      <c r="AB28" s="120"/>
      <c r="AC28" s="121"/>
      <c r="AD28" s="208"/>
      <c r="AM28" s="2"/>
      <c r="AN28" s="2"/>
      <c r="AO28" s="2"/>
      <c r="AP28" s="2"/>
    </row>
    <row r="29" spans="1:74" s="127" customFormat="1" ht="24.75" customHeight="1" x14ac:dyDescent="0.2">
      <c r="A29" s="605" t="s">
        <v>436</v>
      </c>
      <c r="B29" s="605"/>
      <c r="C29" s="605"/>
      <c r="D29" s="605"/>
      <c r="E29" s="605"/>
      <c r="F29" s="605"/>
      <c r="G29" s="605"/>
      <c r="H29" s="605"/>
      <c r="I29" s="605"/>
      <c r="J29" s="605"/>
      <c r="K29" s="605"/>
      <c r="L29" s="605"/>
      <c r="M29" s="605"/>
      <c r="N29" s="605"/>
      <c r="O29" s="605"/>
      <c r="P29" s="605"/>
      <c r="Q29" s="605"/>
      <c r="R29" s="605"/>
      <c r="S29" s="605"/>
      <c r="T29" s="605"/>
      <c r="U29" s="605"/>
      <c r="V29" s="605"/>
      <c r="W29" s="605"/>
      <c r="X29" s="605"/>
      <c r="Y29" s="605"/>
      <c r="Z29" s="605"/>
      <c r="AA29" s="605"/>
      <c r="AB29" s="605"/>
      <c r="AC29" s="605"/>
      <c r="AD29" s="208"/>
      <c r="AM29" s="2"/>
      <c r="AN29" s="2"/>
      <c r="AO29" s="2"/>
      <c r="AP29" s="2"/>
      <c r="BK29" s="375"/>
    </row>
    <row r="30" spans="1:74" s="127" customFormat="1" ht="13.9" customHeight="1" x14ac:dyDescent="0.2">
      <c r="A30" s="269"/>
      <c r="B30" s="269"/>
      <c r="C30" s="269"/>
      <c r="D30" s="269"/>
      <c r="E30" s="269"/>
      <c r="F30" s="269"/>
      <c r="G30" s="269"/>
      <c r="H30" s="269"/>
      <c r="I30" s="269"/>
      <c r="J30" s="269"/>
      <c r="K30" s="269"/>
      <c r="L30" s="269"/>
      <c r="M30" s="269"/>
      <c r="N30" s="269"/>
      <c r="O30" s="269"/>
      <c r="P30" s="269"/>
      <c r="Q30" s="268"/>
      <c r="R30" s="268"/>
      <c r="S30" s="268"/>
      <c r="T30" s="268"/>
      <c r="U30" s="268"/>
      <c r="V30" s="268"/>
      <c r="W30" s="268"/>
      <c r="X30" s="268"/>
      <c r="Y30" s="268"/>
      <c r="Z30" s="268"/>
      <c r="AA30" s="268"/>
      <c r="AB30" s="268"/>
      <c r="AC30" s="268"/>
      <c r="AD30" s="208"/>
      <c r="AM30" s="2"/>
      <c r="AN30" s="2"/>
      <c r="AO30" s="2"/>
      <c r="AP30" s="2"/>
    </row>
    <row r="31" spans="1:74" ht="14.25" hidden="1" customHeight="1" x14ac:dyDescent="0.2">
      <c r="A31" s="602"/>
      <c r="B31" s="602"/>
      <c r="C31" s="602"/>
      <c r="D31" s="602"/>
      <c r="E31" s="602"/>
      <c r="F31" s="602"/>
      <c r="G31" s="602"/>
      <c r="H31" s="602"/>
      <c r="I31" s="602"/>
      <c r="J31" s="602"/>
      <c r="K31" s="602"/>
      <c r="L31" s="602"/>
      <c r="M31" s="602"/>
      <c r="N31" s="602"/>
      <c r="O31" s="602"/>
      <c r="P31" s="602"/>
      <c r="Q31" s="602"/>
      <c r="R31" s="602"/>
      <c r="S31" s="602"/>
      <c r="T31" s="602"/>
      <c r="U31" s="602"/>
      <c r="V31" s="602"/>
      <c r="W31" s="602"/>
      <c r="X31" s="602"/>
      <c r="Y31" s="602"/>
      <c r="Z31" s="602"/>
      <c r="AA31" s="602"/>
      <c r="AB31" s="602"/>
      <c r="AC31" s="602"/>
    </row>
    <row r="32" spans="1:74" ht="13.9" customHeight="1" x14ac:dyDescent="0.2">
      <c r="AE32" s="275" t="s">
        <v>284</v>
      </c>
    </row>
    <row r="33" spans="1:37" ht="13.9" hidden="1" customHeight="1" x14ac:dyDescent="0.2">
      <c r="AE33" s="150"/>
    </row>
    <row r="34" spans="1:37" ht="14.25" hidden="1" customHeight="1" x14ac:dyDescent="0.2"/>
    <row r="35" spans="1:37" ht="14.25" hidden="1" customHeight="1" x14ac:dyDescent="0.2"/>
    <row r="36" spans="1:37" ht="14.25" hidden="1" customHeight="1" x14ac:dyDescent="0.2"/>
    <row r="37" spans="1:37" ht="13.9" hidden="1" customHeight="1" x14ac:dyDescent="0.2"/>
    <row r="38" spans="1:37" ht="13.9" hidden="1" customHeight="1" x14ac:dyDescent="0.2">
      <c r="AE38" s="150"/>
    </row>
    <row r="39" spans="1:37" hidden="1" x14ac:dyDescent="0.2"/>
    <row r="40" spans="1:37" ht="45.75" customHeight="1" x14ac:dyDescent="0.2">
      <c r="A40" s="591" t="s">
        <v>94</v>
      </c>
      <c r="B40" s="591"/>
      <c r="C40" s="591"/>
      <c r="D40" s="591"/>
      <c r="E40" s="591"/>
      <c r="F40" s="591"/>
      <c r="G40" s="591"/>
      <c r="H40" s="591"/>
      <c r="I40" s="591"/>
      <c r="J40" s="591"/>
      <c r="K40" s="591"/>
      <c r="L40" s="591"/>
      <c r="M40" s="591"/>
      <c r="N40" s="591"/>
      <c r="O40" s="591"/>
      <c r="P40" s="591"/>
      <c r="Q40" s="592"/>
      <c r="R40" s="592"/>
      <c r="S40" s="592"/>
      <c r="T40" s="592"/>
      <c r="U40" s="592"/>
      <c r="V40" s="592"/>
      <c r="W40" s="592"/>
      <c r="X40" s="592"/>
      <c r="Y40" s="592"/>
      <c r="Z40" s="592"/>
      <c r="AA40" s="592"/>
      <c r="AB40" s="592"/>
      <c r="AC40" s="592"/>
      <c r="AD40" s="207">
        <v>1</v>
      </c>
    </row>
    <row r="41" spans="1:37" ht="30" customHeight="1" x14ac:dyDescent="0.2">
      <c r="A41" s="560"/>
      <c r="B41" s="561"/>
      <c r="C41" s="561"/>
      <c r="D41" s="561"/>
      <c r="E41" s="561"/>
      <c r="F41" s="561"/>
      <c r="G41" s="561"/>
      <c r="H41" s="562"/>
      <c r="I41" s="129"/>
      <c r="J41" s="560"/>
      <c r="K41" s="561"/>
      <c r="L41" s="561"/>
      <c r="M41" s="561"/>
      <c r="N41" s="561"/>
      <c r="O41" s="561"/>
      <c r="P41" s="561"/>
      <c r="Q41" s="561"/>
      <c r="R41" s="562"/>
      <c r="S41" s="130"/>
      <c r="T41" s="560"/>
      <c r="U41" s="561"/>
      <c r="V41" s="561"/>
      <c r="W41" s="561"/>
      <c r="X41" s="561"/>
      <c r="Y41" s="561"/>
      <c r="Z41" s="561"/>
      <c r="AA41" s="561"/>
      <c r="AB41" s="561"/>
      <c r="AC41" s="562"/>
    </row>
    <row r="42" spans="1:37" x14ac:dyDescent="0.2">
      <c r="A42" s="131" t="s">
        <v>1</v>
      </c>
      <c r="B42" s="131"/>
      <c r="C42" s="131"/>
      <c r="D42" s="131"/>
      <c r="E42" s="131"/>
      <c r="F42" s="131"/>
      <c r="G42" s="131"/>
      <c r="H42" s="131"/>
      <c r="I42" s="131"/>
      <c r="J42" s="131" t="s">
        <v>2</v>
      </c>
      <c r="K42" s="131"/>
      <c r="L42" s="131"/>
      <c r="M42" s="131"/>
      <c r="N42" s="131"/>
      <c r="O42" s="131"/>
      <c r="P42" s="131"/>
      <c r="Q42" s="132"/>
      <c r="T42" s="120" t="s">
        <v>3</v>
      </c>
    </row>
    <row r="43" spans="1:37" x14ac:dyDescent="0.2">
      <c r="AE43" s="319"/>
    </row>
    <row r="45" spans="1:37" ht="29.25" customHeight="1" x14ac:dyDescent="0.2">
      <c r="A45" s="593" t="s">
        <v>370</v>
      </c>
      <c r="B45" s="593"/>
      <c r="C45" s="593"/>
      <c r="D45" s="593"/>
      <c r="E45" s="593"/>
      <c r="F45" s="593"/>
      <c r="G45" s="593"/>
      <c r="H45" s="593"/>
      <c r="I45" s="593"/>
      <c r="J45" s="593"/>
      <c r="K45" s="593"/>
      <c r="L45" s="593"/>
      <c r="M45" s="593"/>
      <c r="N45" s="593"/>
      <c r="O45" s="593"/>
      <c r="P45" s="593"/>
      <c r="Q45" s="592"/>
      <c r="R45" s="592"/>
      <c r="S45" s="592"/>
      <c r="T45" s="592"/>
      <c r="U45" s="592"/>
      <c r="V45" s="592"/>
      <c r="W45" s="592"/>
      <c r="X45" s="592"/>
      <c r="Y45" s="592"/>
      <c r="Z45" s="592"/>
      <c r="AA45" s="592"/>
      <c r="AB45" s="592"/>
      <c r="AC45" s="592"/>
      <c r="AE45" s="277"/>
      <c r="AF45" s="600" t="s">
        <v>286</v>
      </c>
      <c r="AG45" s="601"/>
      <c r="AH45" s="601"/>
      <c r="AI45" s="134"/>
      <c r="AJ45" s="134"/>
      <c r="AK45" s="134"/>
    </row>
    <row r="46" spans="1:37" ht="14.45" customHeight="1" x14ac:dyDescent="0.2">
      <c r="A46" s="604"/>
      <c r="B46" s="604"/>
      <c r="C46" s="604"/>
      <c r="D46" s="604"/>
      <c r="E46" s="604"/>
      <c r="F46" s="604"/>
      <c r="G46" s="604"/>
      <c r="H46" s="604"/>
      <c r="I46" s="604"/>
      <c r="J46" s="604"/>
      <c r="K46" s="604"/>
      <c r="L46" s="604"/>
      <c r="M46" s="604"/>
      <c r="N46" s="604"/>
      <c r="O46" s="604"/>
      <c r="P46" s="604"/>
      <c r="Q46" s="604"/>
      <c r="R46" s="604"/>
      <c r="S46" s="604"/>
      <c r="T46" s="604"/>
      <c r="U46" s="604"/>
      <c r="V46" s="604"/>
      <c r="W46" s="604"/>
      <c r="X46" s="135"/>
      <c r="Y46" s="603"/>
      <c r="Z46" s="603"/>
      <c r="AA46" s="603"/>
      <c r="AB46" s="603"/>
      <c r="AC46" s="120"/>
      <c r="AF46" s="134"/>
      <c r="AG46" s="134"/>
      <c r="AH46" s="134"/>
      <c r="AI46" s="134"/>
      <c r="AJ46" s="134"/>
      <c r="AK46" s="134"/>
    </row>
    <row r="47" spans="1:37" ht="13.9" customHeight="1" x14ac:dyDescent="0.2">
      <c r="A47" s="129"/>
      <c r="B47" s="129"/>
      <c r="C47" s="129"/>
      <c r="D47" s="129"/>
      <c r="E47" s="129"/>
      <c r="F47" s="129"/>
      <c r="G47" s="129"/>
      <c r="H47" s="129"/>
      <c r="I47" s="129"/>
      <c r="J47" s="129"/>
      <c r="K47" s="129"/>
      <c r="L47" s="129"/>
      <c r="M47" s="129"/>
      <c r="N47" s="129"/>
      <c r="O47" s="129"/>
      <c r="P47" s="129"/>
      <c r="Q47" s="129"/>
      <c r="R47" s="129"/>
      <c r="S47" s="129"/>
      <c r="T47" s="129"/>
      <c r="U47" s="129"/>
      <c r="V47" s="129"/>
      <c r="W47" s="129"/>
      <c r="X47" s="129"/>
      <c r="Y47" s="162"/>
      <c r="Z47" s="162"/>
      <c r="AA47" s="162"/>
      <c r="AB47" s="162"/>
      <c r="AC47" s="129"/>
      <c r="AF47" s="134"/>
      <c r="AG47" s="134"/>
      <c r="AH47" s="134"/>
      <c r="AI47" s="134"/>
      <c r="AJ47" s="134"/>
      <c r="AK47" s="134"/>
    </row>
    <row r="48" spans="1:37" ht="13.9" customHeight="1" x14ac:dyDescent="0.2">
      <c r="A48" s="129"/>
      <c r="B48" s="129"/>
      <c r="C48" s="129"/>
      <c r="D48" s="129"/>
      <c r="E48" s="129"/>
      <c r="F48" s="129"/>
      <c r="G48" s="129"/>
      <c r="H48" s="129"/>
      <c r="I48" s="129"/>
      <c r="J48" s="129"/>
      <c r="K48" s="129"/>
      <c r="L48" s="129"/>
      <c r="M48" s="129"/>
      <c r="N48" s="129"/>
      <c r="O48" s="129"/>
      <c r="P48" s="129"/>
      <c r="Q48" s="129"/>
      <c r="R48" s="129"/>
      <c r="S48" s="129"/>
      <c r="T48" s="129"/>
      <c r="U48" s="129"/>
      <c r="V48" s="129"/>
      <c r="W48" s="129"/>
      <c r="X48" s="129"/>
      <c r="Y48" s="162"/>
      <c r="Z48" s="162"/>
      <c r="AA48" s="162"/>
      <c r="AB48" s="162"/>
      <c r="AC48" s="129"/>
      <c r="AE48" s="134"/>
      <c r="AF48" s="134"/>
      <c r="AG48" s="134"/>
      <c r="AH48" s="134"/>
      <c r="AI48" s="134"/>
      <c r="AJ48" s="134"/>
      <c r="AK48" s="134"/>
    </row>
    <row r="49" spans="1:66" ht="13.9" customHeight="1" x14ac:dyDescent="0.2">
      <c r="A49" s="129"/>
      <c r="B49" s="129"/>
      <c r="C49" s="129"/>
      <c r="D49" s="129"/>
      <c r="E49" s="129"/>
      <c r="F49" s="129"/>
      <c r="G49" s="129"/>
      <c r="H49" s="129"/>
      <c r="I49" s="129"/>
      <c r="J49" s="129"/>
      <c r="K49" s="129"/>
      <c r="L49" s="129"/>
      <c r="M49" s="129"/>
      <c r="N49" s="129"/>
      <c r="O49" s="129"/>
      <c r="P49" s="129"/>
      <c r="Q49" s="129"/>
      <c r="R49" s="129"/>
      <c r="S49" s="129"/>
      <c r="T49" s="129"/>
      <c r="U49" s="129"/>
      <c r="V49" s="129"/>
      <c r="W49" s="129"/>
      <c r="X49" s="129"/>
      <c r="Y49" s="162"/>
      <c r="Z49" s="162"/>
      <c r="AA49" s="162"/>
      <c r="AB49" s="162"/>
      <c r="AC49" s="129"/>
      <c r="AE49" s="134"/>
      <c r="AF49" s="134"/>
      <c r="AG49" s="134"/>
      <c r="AH49" s="134"/>
      <c r="AI49" s="134"/>
      <c r="AJ49" s="134"/>
      <c r="AK49" s="134"/>
    </row>
    <row r="50" spans="1:66" ht="13.9" customHeight="1" x14ac:dyDescent="0.2">
      <c r="A50" s="129"/>
      <c r="B50" s="129"/>
      <c r="C50" s="129"/>
      <c r="D50" s="129"/>
      <c r="E50" s="129"/>
      <c r="F50" s="129"/>
      <c r="G50" s="129"/>
      <c r="H50" s="129"/>
      <c r="I50" s="129"/>
      <c r="J50" s="129"/>
      <c r="K50" s="129"/>
      <c r="L50" s="129"/>
      <c r="M50" s="129"/>
      <c r="N50" s="129"/>
      <c r="O50" s="129"/>
      <c r="P50" s="129"/>
      <c r="Q50" s="129"/>
      <c r="R50" s="129"/>
      <c r="S50" s="129"/>
      <c r="T50" s="129"/>
      <c r="U50" s="129"/>
      <c r="V50" s="129"/>
      <c r="W50" s="129"/>
      <c r="X50" s="129"/>
      <c r="Y50" s="129"/>
      <c r="Z50" s="129"/>
      <c r="AA50" s="129"/>
      <c r="AB50" s="129"/>
      <c r="AC50" s="129"/>
      <c r="AE50" s="134"/>
      <c r="AF50" s="134"/>
      <c r="AG50" s="134"/>
      <c r="AH50" s="134"/>
      <c r="AI50" s="134"/>
      <c r="AJ50" s="134"/>
      <c r="AK50" s="134"/>
    </row>
    <row r="51" spans="1:66" ht="17.45" customHeight="1" x14ac:dyDescent="0.2">
      <c r="A51" s="136"/>
      <c r="B51" s="136"/>
      <c r="C51" s="136"/>
      <c r="D51" s="136"/>
      <c r="E51" s="136"/>
      <c r="F51" s="136"/>
      <c r="G51" s="136"/>
      <c r="H51" s="136"/>
      <c r="I51" s="136"/>
      <c r="J51" s="136"/>
      <c r="K51" s="136"/>
      <c r="L51" s="136"/>
      <c r="M51" s="136"/>
      <c r="N51" s="136"/>
      <c r="O51" s="136"/>
      <c r="P51" s="136"/>
      <c r="Q51" s="137"/>
      <c r="R51" s="137"/>
      <c r="S51" s="137"/>
      <c r="T51" s="137"/>
      <c r="U51" s="137"/>
      <c r="V51" s="137"/>
      <c r="W51" s="137"/>
      <c r="X51" s="137"/>
      <c r="Y51" s="137"/>
      <c r="Z51" s="137"/>
      <c r="AA51" s="137"/>
      <c r="AB51" s="137"/>
      <c r="AC51" s="137"/>
      <c r="AE51" s="134"/>
      <c r="AF51" s="134"/>
      <c r="AG51" s="134"/>
      <c r="AH51" s="134"/>
      <c r="AI51" s="134"/>
      <c r="AJ51" s="134"/>
      <c r="AK51" s="134"/>
    </row>
    <row r="52" spans="1:66" ht="50.25" customHeight="1" x14ac:dyDescent="0.2">
      <c r="A52" s="594" t="s">
        <v>542</v>
      </c>
      <c r="B52" s="594"/>
      <c r="C52" s="594"/>
      <c r="D52" s="594"/>
      <c r="E52" s="594"/>
      <c r="F52" s="594"/>
      <c r="G52" s="594"/>
      <c r="H52" s="594"/>
      <c r="I52" s="594"/>
      <c r="J52" s="594"/>
      <c r="K52" s="594"/>
      <c r="L52" s="594"/>
      <c r="M52" s="594"/>
      <c r="N52" s="594"/>
      <c r="O52" s="594"/>
      <c r="P52" s="594"/>
      <c r="Q52" s="595"/>
      <c r="R52" s="595"/>
      <c r="S52" s="595"/>
      <c r="T52" s="595"/>
      <c r="U52" s="595"/>
      <c r="V52" s="595"/>
      <c r="W52" s="595"/>
      <c r="X52" s="595"/>
      <c r="Y52" s="595"/>
      <c r="Z52" s="595"/>
      <c r="AA52" s="595"/>
      <c r="AB52" s="595"/>
      <c r="AC52" s="595"/>
      <c r="AE52" s="193" t="b">
        <v>0</v>
      </c>
      <c r="AF52" s="193"/>
      <c r="AG52" s="193" t="s">
        <v>376</v>
      </c>
      <c r="AH52" s="193"/>
      <c r="AI52" s="193"/>
      <c r="AJ52" s="193"/>
      <c r="BK52" s="341"/>
      <c r="BN52" s="341"/>
    </row>
    <row r="53" spans="1:66" ht="13.5" customHeight="1" x14ac:dyDescent="0.2">
      <c r="Z53" s="596" t="s">
        <v>381</v>
      </c>
      <c r="AA53" s="596"/>
      <c r="AB53" s="596" t="s">
        <v>382</v>
      </c>
      <c r="AC53" s="596"/>
      <c r="AE53" s="120" t="s">
        <v>377</v>
      </c>
      <c r="AF53" s="120" t="s">
        <v>378</v>
      </c>
      <c r="AG53" s="120" t="s">
        <v>379</v>
      </c>
      <c r="AH53" s="120" t="s">
        <v>380</v>
      </c>
      <c r="BK53" s="341"/>
    </row>
    <row r="54" spans="1:66" ht="15" customHeight="1" x14ac:dyDescent="0.2">
      <c r="A54" s="138" t="s">
        <v>6</v>
      </c>
      <c r="B54" s="139" t="s">
        <v>353</v>
      </c>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412"/>
      <c r="AA54" s="141"/>
      <c r="AB54" s="413"/>
      <c r="AC54" s="414"/>
      <c r="AD54" s="6">
        <v>0</v>
      </c>
      <c r="AE54" s="411" t="b">
        <v>0</v>
      </c>
      <c r="AF54" s="133">
        <v>1</v>
      </c>
      <c r="AG54" s="133" t="str">
        <f>IF(AND($AD$54=AF54,AE54=TRUE),"Dopplung","")</f>
        <v/>
      </c>
      <c r="AH54" s="133" t="str">
        <f>IF(AND(AG54="",AG55="",AG56="",AG57="",AG58="",AG59="",AG60="",AG61="",AG62="",AG63="",AG64="",AG65="",AG66="",AG73="",AG74="",AG67="",AG68="",AG69="",AG70="",AG71="",AG72="",AG75=""),"","Fehler")</f>
        <v/>
      </c>
      <c r="BK54" s="373"/>
    </row>
    <row r="55" spans="1:66" ht="15" customHeight="1" x14ac:dyDescent="0.2">
      <c r="A55" s="142" t="s">
        <v>7</v>
      </c>
      <c r="B55" s="139" t="s">
        <v>4</v>
      </c>
      <c r="C55" s="140"/>
      <c r="D55" s="140"/>
      <c r="E55" s="140"/>
      <c r="F55" s="140"/>
      <c r="G55" s="140"/>
      <c r="H55" s="140"/>
      <c r="I55" s="140"/>
      <c r="J55" s="140"/>
      <c r="K55" s="140"/>
      <c r="L55" s="140"/>
      <c r="M55" s="140"/>
      <c r="N55" s="140"/>
      <c r="O55" s="140"/>
      <c r="P55" s="140"/>
      <c r="Q55" s="140"/>
      <c r="R55" s="140"/>
      <c r="S55" s="140"/>
      <c r="T55" s="140"/>
      <c r="U55" s="140"/>
      <c r="V55" s="140"/>
      <c r="W55" s="140"/>
      <c r="X55" s="140"/>
      <c r="Y55" s="140"/>
      <c r="Z55" s="412"/>
      <c r="AA55" s="141"/>
      <c r="AB55" s="413"/>
      <c r="AC55" s="414"/>
      <c r="AE55" s="411" t="b">
        <v>0</v>
      </c>
      <c r="AF55" s="133">
        <v>3</v>
      </c>
      <c r="AG55" s="133" t="str">
        <f t="shared" ref="AG55:AG75" si="0">IF(AND($AD$54=AF55,AE55=TRUE),"Dopplung","")</f>
        <v/>
      </c>
      <c r="AH55" s="133"/>
      <c r="BK55" s="374"/>
    </row>
    <row r="56" spans="1:66" ht="15.75" customHeight="1" x14ac:dyDescent="0.2">
      <c r="A56" s="142" t="s">
        <v>8</v>
      </c>
      <c r="B56" s="139" t="s">
        <v>354</v>
      </c>
      <c r="C56" s="140"/>
      <c r="D56" s="140"/>
      <c r="E56" s="140"/>
      <c r="F56" s="140"/>
      <c r="G56" s="140"/>
      <c r="H56" s="140"/>
      <c r="I56" s="140"/>
      <c r="J56" s="140"/>
      <c r="K56" s="140"/>
      <c r="L56" s="140"/>
      <c r="M56" s="140"/>
      <c r="N56" s="140"/>
      <c r="O56" s="140"/>
      <c r="P56" s="140"/>
      <c r="Q56" s="140"/>
      <c r="R56" s="140"/>
      <c r="S56" s="140"/>
      <c r="T56" s="140"/>
      <c r="U56" s="140"/>
      <c r="V56" s="140"/>
      <c r="W56" s="140"/>
      <c r="X56" s="140"/>
      <c r="Y56" s="140"/>
      <c r="Z56" s="412"/>
      <c r="AA56" s="141"/>
      <c r="AB56" s="413"/>
      <c r="AC56" s="414"/>
      <c r="AE56" s="411" t="b">
        <v>0</v>
      </c>
      <c r="AF56" s="133">
        <v>4</v>
      </c>
      <c r="AG56" s="133" t="str">
        <f t="shared" si="0"/>
        <v/>
      </c>
      <c r="AH56" s="133"/>
      <c r="BK56" s="374"/>
    </row>
    <row r="57" spans="1:66" ht="17.25" customHeight="1" x14ac:dyDescent="0.2">
      <c r="A57" s="142" t="s">
        <v>9</v>
      </c>
      <c r="B57" s="139" t="s">
        <v>355</v>
      </c>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412"/>
      <c r="AA57" s="141"/>
      <c r="AB57" s="413"/>
      <c r="AC57" s="414"/>
      <c r="AE57" s="411" t="b">
        <v>0</v>
      </c>
      <c r="AF57" s="133">
        <v>5</v>
      </c>
      <c r="AG57" s="133" t="str">
        <f t="shared" si="0"/>
        <v/>
      </c>
      <c r="AH57" s="133"/>
      <c r="BK57" s="374"/>
    </row>
    <row r="58" spans="1:66" ht="15" customHeight="1" x14ac:dyDescent="0.2">
      <c r="A58" s="142" t="s">
        <v>10</v>
      </c>
      <c r="B58" s="139" t="s">
        <v>356</v>
      </c>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412"/>
      <c r="AA58" s="141"/>
      <c r="AB58" s="413"/>
      <c r="AC58" s="414"/>
      <c r="AE58" s="411" t="b">
        <v>0</v>
      </c>
      <c r="AF58" s="133">
        <v>6</v>
      </c>
      <c r="AG58" s="133" t="str">
        <f t="shared" si="0"/>
        <v/>
      </c>
      <c r="AH58" s="133"/>
      <c r="BK58" s="341"/>
    </row>
    <row r="59" spans="1:66" ht="15" customHeight="1" x14ac:dyDescent="0.2">
      <c r="A59" s="142" t="s">
        <v>11</v>
      </c>
      <c r="B59" s="139" t="s">
        <v>5</v>
      </c>
      <c r="C59" s="140"/>
      <c r="D59" s="140"/>
      <c r="E59" s="140"/>
      <c r="F59" s="140"/>
      <c r="G59" s="140"/>
      <c r="H59" s="140"/>
      <c r="I59" s="140"/>
      <c r="J59" s="140"/>
      <c r="K59" s="140"/>
      <c r="L59" s="140"/>
      <c r="M59" s="140"/>
      <c r="N59" s="140"/>
      <c r="O59" s="140"/>
      <c r="P59" s="140"/>
      <c r="Q59" s="140"/>
      <c r="R59" s="140"/>
      <c r="S59" s="140"/>
      <c r="T59" s="140"/>
      <c r="U59" s="140"/>
      <c r="V59" s="140"/>
      <c r="W59" s="140"/>
      <c r="X59" s="140"/>
      <c r="Y59" s="140"/>
      <c r="Z59" s="412"/>
      <c r="AA59" s="141"/>
      <c r="AB59" s="413"/>
      <c r="AC59" s="414"/>
      <c r="AE59" s="411" t="b">
        <v>0</v>
      </c>
      <c r="AF59" s="133">
        <v>7</v>
      </c>
      <c r="AG59" s="133" t="str">
        <f t="shared" si="0"/>
        <v/>
      </c>
      <c r="AH59" s="133"/>
      <c r="BK59" s="341"/>
    </row>
    <row r="60" spans="1:66" ht="15" customHeight="1" x14ac:dyDescent="0.2">
      <c r="A60" s="142" t="s">
        <v>12</v>
      </c>
      <c r="B60" s="139" t="s">
        <v>357</v>
      </c>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412"/>
      <c r="AA60" s="141"/>
      <c r="AB60" s="413"/>
      <c r="AC60" s="414"/>
      <c r="AE60" s="411" t="b">
        <v>0</v>
      </c>
      <c r="AF60" s="133">
        <v>8</v>
      </c>
      <c r="AG60" s="133" t="str">
        <f t="shared" si="0"/>
        <v/>
      </c>
      <c r="AH60" s="133"/>
      <c r="BK60" s="341"/>
    </row>
    <row r="61" spans="1:66" ht="15" customHeight="1" x14ac:dyDescent="0.2">
      <c r="A61" s="142" t="s">
        <v>13</v>
      </c>
      <c r="B61" s="139" t="s">
        <v>364</v>
      </c>
      <c r="C61" s="140"/>
      <c r="D61" s="140"/>
      <c r="E61" s="140"/>
      <c r="F61" s="140"/>
      <c r="G61" s="140"/>
      <c r="H61" s="140"/>
      <c r="I61" s="140"/>
      <c r="J61" s="140"/>
      <c r="K61" s="140"/>
      <c r="L61" s="140"/>
      <c r="M61" s="140"/>
      <c r="N61" s="140"/>
      <c r="O61" s="140"/>
      <c r="P61" s="140"/>
      <c r="Q61" s="140"/>
      <c r="R61" s="140"/>
      <c r="S61" s="140"/>
      <c r="T61" s="140"/>
      <c r="U61" s="140"/>
      <c r="V61" s="140"/>
      <c r="W61" s="140"/>
      <c r="X61" s="140"/>
      <c r="Y61" s="140"/>
      <c r="Z61" s="412"/>
      <c r="AA61" s="141"/>
      <c r="AB61" s="413"/>
      <c r="AC61" s="414"/>
      <c r="AE61" s="411" t="b">
        <v>0</v>
      </c>
      <c r="AF61" s="133">
        <v>9</v>
      </c>
      <c r="AG61" s="133" t="str">
        <f t="shared" si="0"/>
        <v/>
      </c>
      <c r="AH61" s="133"/>
      <c r="BK61" s="341"/>
    </row>
    <row r="62" spans="1:66" ht="15" customHeight="1" x14ac:dyDescent="0.2">
      <c r="A62" s="142" t="s">
        <v>14</v>
      </c>
      <c r="B62" s="139" t="s">
        <v>358</v>
      </c>
      <c r="C62" s="140"/>
      <c r="D62" s="140"/>
      <c r="E62" s="140"/>
      <c r="F62" s="140"/>
      <c r="G62" s="140"/>
      <c r="H62" s="140"/>
      <c r="I62" s="140"/>
      <c r="J62" s="140"/>
      <c r="K62" s="140"/>
      <c r="L62" s="140"/>
      <c r="M62" s="140"/>
      <c r="N62" s="140"/>
      <c r="O62" s="140"/>
      <c r="P62" s="140"/>
      <c r="Q62" s="140"/>
      <c r="R62" s="140"/>
      <c r="S62" s="140"/>
      <c r="T62" s="140"/>
      <c r="U62" s="140"/>
      <c r="V62" s="140"/>
      <c r="W62" s="140"/>
      <c r="X62" s="140"/>
      <c r="Y62" s="140"/>
      <c r="Z62" s="412"/>
      <c r="AA62" s="141"/>
      <c r="AB62" s="413"/>
      <c r="AC62" s="414"/>
      <c r="AE62" s="411" t="b">
        <v>0</v>
      </c>
      <c r="AF62" s="133">
        <v>10</v>
      </c>
      <c r="AG62" s="133" t="str">
        <f t="shared" si="0"/>
        <v/>
      </c>
      <c r="AH62" s="133"/>
      <c r="BK62" s="341"/>
    </row>
    <row r="63" spans="1:66" ht="15" customHeight="1" x14ac:dyDescent="0.2">
      <c r="A63" s="142" t="s">
        <v>15</v>
      </c>
      <c r="B63" s="139" t="s">
        <v>359</v>
      </c>
      <c r="C63" s="140"/>
      <c r="D63" s="140"/>
      <c r="E63" s="140"/>
      <c r="F63" s="140"/>
      <c r="G63" s="140"/>
      <c r="H63" s="140"/>
      <c r="I63" s="140"/>
      <c r="J63" s="140"/>
      <c r="K63" s="140"/>
      <c r="L63" s="140"/>
      <c r="M63" s="140"/>
      <c r="N63" s="140"/>
      <c r="O63" s="140"/>
      <c r="P63" s="140"/>
      <c r="Q63" s="140"/>
      <c r="R63" s="140"/>
      <c r="S63" s="140"/>
      <c r="T63" s="140"/>
      <c r="U63" s="140"/>
      <c r="V63" s="140"/>
      <c r="W63" s="140"/>
      <c r="X63" s="140"/>
      <c r="Y63" s="140"/>
      <c r="Z63" s="412"/>
      <c r="AA63" s="141"/>
      <c r="AB63" s="413"/>
      <c r="AC63" s="414"/>
      <c r="AE63" s="411" t="b">
        <v>0</v>
      </c>
      <c r="AF63" s="133">
        <v>11</v>
      </c>
      <c r="AG63" s="133" t="str">
        <f t="shared" si="0"/>
        <v/>
      </c>
      <c r="AH63" s="133"/>
      <c r="BK63" s="341"/>
    </row>
    <row r="64" spans="1:66" ht="15" customHeight="1" x14ac:dyDescent="0.2">
      <c r="A64" s="142" t="s">
        <v>16</v>
      </c>
      <c r="B64" s="139" t="s">
        <v>360</v>
      </c>
      <c r="C64" s="140"/>
      <c r="D64" s="140"/>
      <c r="E64" s="140"/>
      <c r="F64" s="140"/>
      <c r="G64" s="140"/>
      <c r="H64" s="140"/>
      <c r="I64" s="140"/>
      <c r="J64" s="140"/>
      <c r="K64" s="140"/>
      <c r="L64" s="140"/>
      <c r="M64" s="140"/>
      <c r="N64" s="140"/>
      <c r="O64" s="140"/>
      <c r="P64" s="140"/>
      <c r="Q64" s="140"/>
      <c r="R64" s="140"/>
      <c r="S64" s="140"/>
      <c r="T64" s="140"/>
      <c r="U64" s="140"/>
      <c r="V64" s="140"/>
      <c r="W64" s="140"/>
      <c r="X64" s="140"/>
      <c r="Y64" s="140"/>
      <c r="Z64" s="412"/>
      <c r="AA64" s="141"/>
      <c r="AB64" s="413"/>
      <c r="AC64" s="414"/>
      <c r="AE64" s="411" t="b">
        <v>0</v>
      </c>
      <c r="AF64" s="133">
        <v>12</v>
      </c>
      <c r="AG64" s="133" t="str">
        <f t="shared" si="0"/>
        <v/>
      </c>
      <c r="AH64" s="133"/>
      <c r="BK64" s="341"/>
    </row>
    <row r="65" spans="1:63" ht="15" customHeight="1" x14ac:dyDescent="0.2">
      <c r="A65" s="142" t="s">
        <v>17</v>
      </c>
      <c r="B65" s="139" t="s">
        <v>363</v>
      </c>
      <c r="C65" s="140"/>
      <c r="D65" s="140"/>
      <c r="E65" s="140"/>
      <c r="F65" s="140"/>
      <c r="G65" s="140"/>
      <c r="H65" s="140"/>
      <c r="I65" s="140"/>
      <c r="J65" s="140"/>
      <c r="K65" s="140"/>
      <c r="L65" s="140"/>
      <c r="M65" s="140"/>
      <c r="N65" s="140"/>
      <c r="O65" s="140"/>
      <c r="P65" s="140"/>
      <c r="Q65" s="140"/>
      <c r="R65" s="140"/>
      <c r="S65" s="140"/>
      <c r="T65" s="140"/>
      <c r="U65" s="140"/>
      <c r="V65" s="140"/>
      <c r="W65" s="140"/>
      <c r="X65" s="140"/>
      <c r="Y65" s="140"/>
      <c r="Z65" s="412"/>
      <c r="AA65" s="141"/>
      <c r="AB65" s="413"/>
      <c r="AC65" s="414"/>
      <c r="AE65" s="411" t="b">
        <v>0</v>
      </c>
      <c r="AF65" s="133">
        <v>13</v>
      </c>
      <c r="AG65" s="133" t="str">
        <f t="shared" si="0"/>
        <v/>
      </c>
      <c r="AH65" s="133"/>
      <c r="BK65" s="341"/>
    </row>
    <row r="66" spans="1:63" ht="15" customHeight="1" x14ac:dyDescent="0.2">
      <c r="A66" s="142" t="s">
        <v>18</v>
      </c>
      <c r="B66" s="143" t="s">
        <v>361</v>
      </c>
      <c r="C66" s="144"/>
      <c r="D66" s="140"/>
      <c r="E66" s="140"/>
      <c r="F66" s="140"/>
      <c r="G66" s="140"/>
      <c r="H66" s="140"/>
      <c r="I66" s="140"/>
      <c r="J66" s="140"/>
      <c r="K66" s="140"/>
      <c r="L66" s="140"/>
      <c r="M66" s="140"/>
      <c r="N66" s="140"/>
      <c r="O66" s="140"/>
      <c r="P66" s="140"/>
      <c r="Q66" s="140"/>
      <c r="R66" s="140"/>
      <c r="S66" s="140"/>
      <c r="T66" s="140"/>
      <c r="U66" s="140"/>
      <c r="V66" s="140"/>
      <c r="W66" s="140"/>
      <c r="X66" s="140"/>
      <c r="Y66" s="140"/>
      <c r="Z66" s="412"/>
      <c r="AA66" s="141"/>
      <c r="AB66" s="413"/>
      <c r="AC66" s="414"/>
      <c r="AE66" s="411" t="b">
        <v>0</v>
      </c>
      <c r="AF66" s="133">
        <v>25</v>
      </c>
      <c r="AG66" s="133" t="str">
        <f t="shared" si="0"/>
        <v/>
      </c>
      <c r="AH66" s="133"/>
    </row>
    <row r="67" spans="1:63" ht="15" customHeight="1" x14ac:dyDescent="0.2">
      <c r="A67" s="142" t="s">
        <v>20</v>
      </c>
      <c r="B67" s="143" t="s">
        <v>362</v>
      </c>
      <c r="C67" s="144"/>
      <c r="D67" s="140"/>
      <c r="E67" s="140"/>
      <c r="F67" s="140"/>
      <c r="G67" s="140"/>
      <c r="H67" s="140"/>
      <c r="I67" s="140"/>
      <c r="J67" s="140"/>
      <c r="K67" s="140"/>
      <c r="L67" s="140"/>
      <c r="M67" s="140"/>
      <c r="N67" s="140"/>
      <c r="O67" s="140"/>
      <c r="P67" s="140"/>
      <c r="Q67" s="140"/>
      <c r="R67" s="140"/>
      <c r="S67" s="140"/>
      <c r="T67" s="140"/>
      <c r="U67" s="140"/>
      <c r="V67" s="140"/>
      <c r="W67" s="140"/>
      <c r="X67" s="140"/>
      <c r="Y67" s="140"/>
      <c r="Z67" s="412"/>
      <c r="AA67" s="141"/>
      <c r="AB67" s="413"/>
      <c r="AC67" s="414"/>
      <c r="AE67" s="411" t="b">
        <v>0</v>
      </c>
      <c r="AF67" s="133">
        <v>26</v>
      </c>
      <c r="AG67" s="133" t="str">
        <f t="shared" si="0"/>
        <v/>
      </c>
      <c r="AH67" s="133"/>
    </row>
    <row r="68" spans="1:63" ht="15" customHeight="1" x14ac:dyDescent="0.2">
      <c r="A68" s="142" t="s">
        <v>21</v>
      </c>
      <c r="B68" s="143" t="s">
        <v>365</v>
      </c>
      <c r="C68" s="144"/>
      <c r="D68" s="140"/>
      <c r="E68" s="140"/>
      <c r="F68" s="140"/>
      <c r="G68" s="140"/>
      <c r="H68" s="140"/>
      <c r="I68" s="140"/>
      <c r="J68" s="140"/>
      <c r="K68" s="140"/>
      <c r="L68" s="140"/>
      <c r="M68" s="140"/>
      <c r="N68" s="140"/>
      <c r="O68" s="140"/>
      <c r="P68" s="140"/>
      <c r="Q68" s="140"/>
      <c r="R68" s="140"/>
      <c r="S68" s="140"/>
      <c r="T68" s="140"/>
      <c r="U68" s="140"/>
      <c r="V68" s="140"/>
      <c r="W68" s="140"/>
      <c r="X68" s="140"/>
      <c r="Y68" s="140"/>
      <c r="Z68" s="412"/>
      <c r="AA68" s="141"/>
      <c r="AB68" s="413"/>
      <c r="AC68" s="414"/>
      <c r="AE68" s="411" t="b">
        <v>0</v>
      </c>
      <c r="AF68" s="133">
        <v>17</v>
      </c>
      <c r="AG68" s="133" t="str">
        <f t="shared" si="0"/>
        <v/>
      </c>
      <c r="AH68" s="133"/>
    </row>
    <row r="69" spans="1:63" ht="15" customHeight="1" x14ac:dyDescent="0.2">
      <c r="A69" s="142" t="s">
        <v>22</v>
      </c>
      <c r="B69" s="143" t="s">
        <v>366</v>
      </c>
      <c r="C69" s="144"/>
      <c r="D69" s="140"/>
      <c r="E69" s="140"/>
      <c r="F69" s="140"/>
      <c r="G69" s="140"/>
      <c r="H69" s="140"/>
      <c r="I69" s="140"/>
      <c r="J69" s="140"/>
      <c r="K69" s="140"/>
      <c r="L69" s="140"/>
      <c r="M69" s="140"/>
      <c r="N69" s="140"/>
      <c r="O69" s="140"/>
      <c r="P69" s="140"/>
      <c r="Q69" s="140"/>
      <c r="R69" s="140"/>
      <c r="S69" s="140"/>
      <c r="T69" s="140"/>
      <c r="U69" s="140"/>
      <c r="V69" s="140"/>
      <c r="W69" s="140"/>
      <c r="X69" s="140"/>
      <c r="Y69" s="140"/>
      <c r="Z69" s="412"/>
      <c r="AA69" s="141"/>
      <c r="AB69" s="413"/>
      <c r="AC69" s="414"/>
      <c r="AE69" s="411" t="b">
        <v>0</v>
      </c>
      <c r="AF69" s="133">
        <v>19</v>
      </c>
      <c r="AG69" s="133" t="str">
        <f t="shared" si="0"/>
        <v/>
      </c>
      <c r="AH69" s="133"/>
    </row>
    <row r="70" spans="1:63" ht="15" customHeight="1" x14ac:dyDescent="0.2">
      <c r="A70" s="142" t="s">
        <v>23</v>
      </c>
      <c r="B70" s="143" t="s">
        <v>367</v>
      </c>
      <c r="C70" s="144"/>
      <c r="D70" s="140"/>
      <c r="E70" s="140"/>
      <c r="F70" s="140"/>
      <c r="G70" s="140"/>
      <c r="H70" s="140"/>
      <c r="I70" s="140"/>
      <c r="J70" s="140"/>
      <c r="K70" s="140"/>
      <c r="L70" s="140"/>
      <c r="M70" s="140"/>
      <c r="N70" s="140"/>
      <c r="O70" s="140"/>
      <c r="P70" s="140"/>
      <c r="Q70" s="140"/>
      <c r="R70" s="140"/>
      <c r="S70" s="140"/>
      <c r="T70" s="140"/>
      <c r="U70" s="140"/>
      <c r="V70" s="140"/>
      <c r="W70" s="140"/>
      <c r="X70" s="140"/>
      <c r="Y70" s="140"/>
      <c r="Z70" s="412"/>
      <c r="AA70" s="141"/>
      <c r="AB70" s="413"/>
      <c r="AC70" s="414"/>
      <c r="AE70" s="411" t="b">
        <v>0</v>
      </c>
      <c r="AF70" s="133">
        <v>20</v>
      </c>
      <c r="AG70" s="133" t="str">
        <f t="shared" si="0"/>
        <v/>
      </c>
      <c r="AH70" s="133"/>
    </row>
    <row r="71" spans="1:63" ht="15" customHeight="1" x14ac:dyDescent="0.2">
      <c r="A71" s="142" t="s">
        <v>24</v>
      </c>
      <c r="B71" s="143" t="s">
        <v>368</v>
      </c>
      <c r="C71" s="144"/>
      <c r="D71" s="140"/>
      <c r="E71" s="140"/>
      <c r="F71" s="140"/>
      <c r="G71" s="140"/>
      <c r="H71" s="140"/>
      <c r="I71" s="140"/>
      <c r="J71" s="140"/>
      <c r="K71" s="140"/>
      <c r="L71" s="140"/>
      <c r="M71" s="140"/>
      <c r="N71" s="140"/>
      <c r="O71" s="140"/>
      <c r="P71" s="140"/>
      <c r="Q71" s="140"/>
      <c r="R71" s="140"/>
      <c r="S71" s="140"/>
      <c r="T71" s="140"/>
      <c r="U71" s="140"/>
      <c r="V71" s="140"/>
      <c r="W71" s="140"/>
      <c r="X71" s="140"/>
      <c r="Y71" s="140"/>
      <c r="Z71" s="412"/>
      <c r="AA71" s="141"/>
      <c r="AB71" s="413"/>
      <c r="AC71" s="414"/>
      <c r="AE71" s="411" t="b">
        <v>0</v>
      </c>
      <c r="AF71" s="133">
        <v>21</v>
      </c>
      <c r="AG71" s="133" t="str">
        <f t="shared" si="0"/>
        <v/>
      </c>
      <c r="AH71" s="133"/>
    </row>
    <row r="72" spans="1:63" ht="15" customHeight="1" x14ac:dyDescent="0.2">
      <c r="A72" s="142" t="s">
        <v>25</v>
      </c>
      <c r="B72" s="143" t="s">
        <v>369</v>
      </c>
      <c r="C72" s="144"/>
      <c r="D72" s="140"/>
      <c r="E72" s="140"/>
      <c r="F72" s="140"/>
      <c r="G72" s="140"/>
      <c r="H72" s="140"/>
      <c r="I72" s="140"/>
      <c r="J72" s="140"/>
      <c r="K72" s="140"/>
      <c r="L72" s="140"/>
      <c r="M72" s="140"/>
      <c r="N72" s="140"/>
      <c r="O72" s="140"/>
      <c r="P72" s="140"/>
      <c r="Q72" s="140"/>
      <c r="R72" s="140"/>
      <c r="S72" s="140"/>
      <c r="T72" s="140"/>
      <c r="U72" s="140"/>
      <c r="V72" s="140"/>
      <c r="W72" s="140"/>
      <c r="X72" s="140"/>
      <c r="Y72" s="140"/>
      <c r="Z72" s="412"/>
      <c r="AA72" s="141"/>
      <c r="AB72" s="413"/>
      <c r="AC72" s="414"/>
      <c r="AE72" s="411" t="b">
        <v>0</v>
      </c>
      <c r="AF72" s="133">
        <v>23</v>
      </c>
      <c r="AG72" s="133" t="str">
        <f t="shared" si="0"/>
        <v/>
      </c>
      <c r="AH72" s="133"/>
    </row>
    <row r="73" spans="1:63" s="428" customFormat="1" ht="15" customHeight="1" x14ac:dyDescent="0.2">
      <c r="A73" s="477" t="s">
        <v>26</v>
      </c>
      <c r="B73" s="143" t="s">
        <v>545</v>
      </c>
      <c r="C73" s="144"/>
      <c r="D73" s="140"/>
      <c r="E73" s="140"/>
      <c r="F73" s="140"/>
      <c r="G73" s="140"/>
      <c r="H73" s="140"/>
      <c r="I73" s="140"/>
      <c r="J73" s="140"/>
      <c r="K73" s="140"/>
      <c r="L73" s="140"/>
      <c r="M73" s="140"/>
      <c r="N73" s="140"/>
      <c r="O73" s="140"/>
      <c r="P73" s="140"/>
      <c r="Q73" s="140"/>
      <c r="R73" s="140"/>
      <c r="S73" s="140"/>
      <c r="T73" s="140"/>
      <c r="U73" s="140"/>
      <c r="V73" s="140"/>
      <c r="W73" s="140"/>
      <c r="X73" s="140"/>
      <c r="Y73" s="140"/>
      <c r="Z73" s="412"/>
      <c r="AA73" s="141"/>
      <c r="AB73" s="413"/>
      <c r="AC73" s="414"/>
      <c r="AD73" s="207"/>
      <c r="AE73" s="411" t="b">
        <v>0</v>
      </c>
      <c r="AF73" s="133">
        <v>27</v>
      </c>
      <c r="AG73" s="133" t="str">
        <f t="shared" si="0"/>
        <v/>
      </c>
      <c r="AH73" s="133"/>
      <c r="AM73" s="476"/>
      <c r="AN73" s="476"/>
      <c r="AO73" s="476"/>
      <c r="AP73" s="476"/>
      <c r="AT73" s="475"/>
    </row>
    <row r="74" spans="1:63" s="428" customFormat="1" ht="15" customHeight="1" x14ac:dyDescent="0.2">
      <c r="A74" s="477" t="s">
        <v>416</v>
      </c>
      <c r="B74" s="143" t="s">
        <v>543</v>
      </c>
      <c r="C74" s="144"/>
      <c r="D74" s="140"/>
      <c r="E74" s="140"/>
      <c r="F74" s="140"/>
      <c r="G74" s="140"/>
      <c r="H74" s="140"/>
      <c r="I74" s="140"/>
      <c r="J74" s="140"/>
      <c r="K74" s="140"/>
      <c r="L74" s="140"/>
      <c r="M74" s="140"/>
      <c r="N74" s="140"/>
      <c r="O74" s="140"/>
      <c r="P74" s="140"/>
      <c r="Q74" s="140"/>
      <c r="R74" s="140"/>
      <c r="S74" s="140"/>
      <c r="T74" s="140"/>
      <c r="U74" s="140"/>
      <c r="V74" s="140"/>
      <c r="W74" s="140"/>
      <c r="X74" s="140"/>
      <c r="Y74" s="140"/>
      <c r="Z74" s="412"/>
      <c r="AA74" s="141"/>
      <c r="AB74" s="413"/>
      <c r="AC74" s="414"/>
      <c r="AD74" s="207"/>
      <c r="AE74" s="411" t="b">
        <v>0</v>
      </c>
      <c r="AF74" s="133">
        <v>28</v>
      </c>
      <c r="AG74" s="133" t="str">
        <f t="shared" si="0"/>
        <v/>
      </c>
      <c r="AH74" s="133"/>
      <c r="AM74" s="476"/>
      <c r="AN74" s="476"/>
      <c r="AO74" s="476"/>
      <c r="AP74" s="476"/>
      <c r="AT74" s="475"/>
    </row>
    <row r="75" spans="1:63" ht="15" x14ac:dyDescent="0.2">
      <c r="A75" s="142" t="s">
        <v>418</v>
      </c>
      <c r="B75" s="143" t="s">
        <v>544</v>
      </c>
      <c r="C75" s="144"/>
      <c r="D75" s="140"/>
      <c r="E75" s="140"/>
      <c r="F75" s="140"/>
      <c r="G75" s="140"/>
      <c r="H75" s="140"/>
      <c r="I75" s="140"/>
      <c r="J75" s="140"/>
      <c r="K75" s="140"/>
      <c r="L75" s="140"/>
      <c r="M75" s="140"/>
      <c r="N75" s="140"/>
      <c r="O75" s="140"/>
      <c r="P75" s="140"/>
      <c r="Q75" s="140"/>
      <c r="R75" s="140"/>
      <c r="S75" s="140"/>
      <c r="T75" s="140"/>
      <c r="U75" s="140"/>
      <c r="V75" s="140"/>
      <c r="W75" s="140"/>
      <c r="X75" s="140"/>
      <c r="Y75" s="140"/>
      <c r="Z75" s="412"/>
      <c r="AA75" s="141"/>
      <c r="AB75" s="413"/>
      <c r="AC75" s="414"/>
      <c r="AE75" s="411" t="b">
        <v>0</v>
      </c>
      <c r="AF75" s="133">
        <v>24</v>
      </c>
      <c r="AG75" s="133" t="str">
        <f t="shared" si="0"/>
        <v/>
      </c>
      <c r="AH75" s="133"/>
    </row>
    <row r="76" spans="1:63" x14ac:dyDescent="0.2">
      <c r="A76" s="597" t="s">
        <v>383</v>
      </c>
      <c r="B76" s="597"/>
      <c r="C76" s="597"/>
      <c r="D76" s="597"/>
      <c r="E76" s="597"/>
      <c r="F76" s="597"/>
      <c r="G76" s="597"/>
      <c r="H76" s="597"/>
      <c r="I76" s="597"/>
      <c r="J76" s="597"/>
      <c r="K76" s="597"/>
      <c r="L76" s="597"/>
      <c r="M76" s="597"/>
      <c r="N76" s="597"/>
      <c r="O76" s="597"/>
      <c r="P76" s="597"/>
      <c r="Q76" s="597"/>
      <c r="R76" s="597"/>
      <c r="S76" s="597"/>
      <c r="T76" s="597"/>
      <c r="U76" s="597"/>
      <c r="V76" s="597"/>
      <c r="W76" s="597"/>
      <c r="X76" s="597"/>
      <c r="Y76" s="597"/>
      <c r="Z76" s="597"/>
      <c r="AA76" s="597"/>
      <c r="AB76" s="597"/>
      <c r="AC76" s="597"/>
      <c r="AE76" s="415"/>
      <c r="AF76" s="134"/>
      <c r="AG76" s="134"/>
      <c r="AH76" s="134"/>
    </row>
    <row r="77" spans="1:63" ht="15" x14ac:dyDescent="0.25">
      <c r="A77" s="589" t="s">
        <v>19</v>
      </c>
      <c r="B77" s="589"/>
      <c r="C77" s="589"/>
      <c r="D77" s="589"/>
      <c r="E77" s="589"/>
      <c r="F77" s="589"/>
      <c r="G77" s="589"/>
      <c r="H77" s="589"/>
      <c r="I77" s="589"/>
      <c r="J77" s="589"/>
      <c r="K77" s="589"/>
      <c r="L77" s="589"/>
      <c r="M77" s="589"/>
      <c r="N77" s="589"/>
      <c r="O77" s="589"/>
      <c r="P77" s="589"/>
      <c r="Q77" s="589"/>
      <c r="R77" s="589"/>
      <c r="S77" s="589"/>
      <c r="T77" s="589"/>
      <c r="U77" s="589"/>
      <c r="V77" s="589"/>
      <c r="W77" s="589"/>
      <c r="X77" s="589"/>
      <c r="Y77" s="589"/>
      <c r="Z77" s="589"/>
      <c r="AA77" s="589"/>
      <c r="AB77" s="589"/>
      <c r="AC77" s="589"/>
    </row>
    <row r="78" spans="1:63" ht="42.75" x14ac:dyDescent="0.2">
      <c r="A78" s="560" t="s">
        <v>317</v>
      </c>
      <c r="B78" s="561"/>
      <c r="C78" s="561"/>
      <c r="D78" s="561"/>
      <c r="E78" s="561"/>
      <c r="F78" s="561"/>
      <c r="G78" s="561"/>
      <c r="H78" s="561"/>
      <c r="I78" s="561"/>
      <c r="J78" s="561"/>
      <c r="K78" s="561"/>
      <c r="L78" s="561"/>
      <c r="M78" s="561"/>
      <c r="N78" s="561"/>
      <c r="O78" s="561"/>
      <c r="P78" s="561"/>
      <c r="Q78" s="561"/>
      <c r="R78" s="561"/>
      <c r="S78" s="561"/>
      <c r="T78" s="561"/>
      <c r="U78" s="561"/>
      <c r="V78" s="561"/>
      <c r="W78" s="561"/>
      <c r="X78" s="561"/>
      <c r="Y78" s="561"/>
      <c r="Z78" s="561"/>
      <c r="AA78" s="561"/>
      <c r="AB78" s="561"/>
      <c r="AC78" s="562"/>
      <c r="AT78" s="328" t="str">
        <f>A78</f>
        <v xml:space="preserve">
</v>
      </c>
    </row>
    <row r="79" spans="1:63" ht="101.25" customHeight="1" x14ac:dyDescent="0.2">
      <c r="A79" s="126"/>
      <c r="B79" s="126"/>
      <c r="C79" s="126"/>
      <c r="D79" s="126"/>
      <c r="E79" s="126"/>
      <c r="F79" s="126"/>
      <c r="G79" s="134"/>
      <c r="H79" s="134"/>
      <c r="I79" s="134"/>
      <c r="J79" s="134"/>
      <c r="K79" s="134"/>
      <c r="L79" s="134"/>
      <c r="M79" s="134"/>
      <c r="N79" s="134"/>
      <c r="O79" s="134"/>
      <c r="P79" s="134"/>
      <c r="Q79" s="134"/>
    </row>
    <row r="80" spans="1:63" ht="24.75" customHeight="1" x14ac:dyDescent="0.2">
      <c r="A80" s="590" t="s">
        <v>554</v>
      </c>
      <c r="B80" s="590"/>
      <c r="C80" s="590"/>
      <c r="D80" s="590"/>
      <c r="E80" s="590"/>
      <c r="F80" s="590"/>
      <c r="G80" s="590"/>
      <c r="H80" s="590"/>
      <c r="I80" s="590"/>
      <c r="J80" s="590"/>
      <c r="K80" s="590"/>
      <c r="L80" s="590"/>
      <c r="M80" s="590"/>
      <c r="N80" s="590"/>
      <c r="O80" s="590"/>
      <c r="P80" s="590"/>
      <c r="Q80" s="590"/>
      <c r="R80" s="590"/>
      <c r="S80" s="590"/>
      <c r="T80" s="590"/>
      <c r="U80" s="590"/>
      <c r="V80" s="590"/>
      <c r="W80" s="590"/>
      <c r="X80" s="590"/>
      <c r="Y80" s="590"/>
      <c r="Z80" s="590"/>
      <c r="AA80" s="590"/>
      <c r="AB80" s="590"/>
      <c r="AC80" s="590"/>
      <c r="BK80" s="341"/>
    </row>
    <row r="81" spans="1:89" ht="27.6" customHeight="1" x14ac:dyDescent="0.2">
      <c r="A81" s="590" t="s">
        <v>371</v>
      </c>
      <c r="B81" s="590"/>
      <c r="C81" s="590"/>
      <c r="D81" s="590"/>
      <c r="E81" s="590"/>
      <c r="F81" s="590"/>
      <c r="G81" s="590"/>
      <c r="H81" s="590"/>
      <c r="I81" s="590"/>
      <c r="J81" s="590"/>
      <c r="K81" s="590"/>
      <c r="L81" s="590"/>
      <c r="M81" s="590"/>
      <c r="N81" s="590"/>
      <c r="O81" s="590"/>
      <c r="P81" s="590"/>
      <c r="Q81" s="590"/>
      <c r="R81" s="590"/>
      <c r="S81" s="590"/>
      <c r="T81" s="590"/>
      <c r="U81" s="590"/>
      <c r="V81" s="590"/>
      <c r="W81" s="590"/>
      <c r="X81" s="590"/>
      <c r="Y81" s="590"/>
      <c r="Z81" s="590"/>
      <c r="AA81" s="590"/>
      <c r="AB81" s="590"/>
      <c r="AC81" s="590"/>
      <c r="BK81" s="359"/>
    </row>
    <row r="82" spans="1:89" x14ac:dyDescent="0.2">
      <c r="BK82" s="379"/>
    </row>
    <row r="83" spans="1:89" ht="57.6" customHeight="1" x14ac:dyDescent="0.25">
      <c r="A83" s="626" t="s">
        <v>529</v>
      </c>
      <c r="B83" s="626"/>
      <c r="C83" s="626"/>
      <c r="D83" s="626"/>
      <c r="E83" s="626"/>
      <c r="F83" s="626"/>
      <c r="G83" s="626"/>
      <c r="H83" s="626"/>
      <c r="I83" s="626"/>
      <c r="J83" s="626"/>
      <c r="K83" s="626"/>
      <c r="L83" s="626"/>
      <c r="M83" s="626"/>
      <c r="N83" s="626"/>
      <c r="O83" s="626"/>
      <c r="P83" s="626"/>
      <c r="Q83" s="626"/>
      <c r="R83" s="626"/>
      <c r="S83" s="626"/>
      <c r="T83" s="626"/>
      <c r="U83" s="626"/>
      <c r="V83" s="626"/>
      <c r="W83" s="626"/>
      <c r="X83" s="626"/>
      <c r="Y83" s="626"/>
      <c r="Z83" s="626"/>
      <c r="AA83" s="626"/>
      <c r="AB83" s="626"/>
      <c r="AC83" s="626"/>
      <c r="BK83" s="341"/>
    </row>
    <row r="84" spans="1:89" x14ac:dyDescent="0.2">
      <c r="A84" s="359"/>
      <c r="B84" s="359"/>
      <c r="C84" s="359"/>
      <c r="D84" s="359"/>
      <c r="E84" s="359"/>
      <c r="F84" s="359"/>
      <c r="G84" s="359"/>
      <c r="H84" s="359"/>
      <c r="I84" s="359"/>
      <c r="J84" s="359"/>
      <c r="K84" s="359"/>
      <c r="L84" s="359"/>
      <c r="M84" s="359"/>
      <c r="N84" s="359"/>
      <c r="O84" s="359"/>
      <c r="P84" s="359"/>
      <c r="Q84" s="359"/>
      <c r="R84" s="359"/>
      <c r="S84" s="359"/>
      <c r="T84" s="359"/>
      <c r="U84" s="359"/>
      <c r="V84" s="359"/>
      <c r="W84" s="359"/>
      <c r="X84" s="359"/>
      <c r="Y84" s="359"/>
      <c r="Z84" s="359"/>
      <c r="AA84" s="359"/>
      <c r="AB84" s="359"/>
      <c r="AC84" s="361"/>
    </row>
    <row r="85" spans="1:89" ht="16.350000000000001" customHeight="1" x14ac:dyDescent="0.2">
      <c r="A85" s="460" t="s">
        <v>6</v>
      </c>
      <c r="B85" s="492" t="s">
        <v>404</v>
      </c>
      <c r="C85" s="493"/>
      <c r="D85" s="493"/>
      <c r="E85" s="493"/>
      <c r="F85" s="493"/>
      <c r="G85" s="493"/>
      <c r="H85" s="493"/>
      <c r="I85" s="493"/>
      <c r="J85" s="493"/>
      <c r="K85" s="493"/>
      <c r="L85" s="493"/>
      <c r="M85" s="493"/>
      <c r="N85" s="493"/>
      <c r="O85" s="493"/>
      <c r="P85" s="493"/>
      <c r="Q85" s="493"/>
      <c r="R85" s="493"/>
      <c r="S85" s="493"/>
      <c r="T85" s="493"/>
      <c r="U85" s="493"/>
      <c r="V85" s="493"/>
      <c r="W85" s="493"/>
      <c r="X85" s="493"/>
      <c r="Y85" s="493"/>
      <c r="Z85" s="493"/>
      <c r="AA85" s="493"/>
      <c r="AB85" s="494"/>
      <c r="AC85" s="461"/>
      <c r="AD85" s="6">
        <v>0</v>
      </c>
    </row>
    <row r="86" spans="1:89" ht="16.350000000000001" customHeight="1" x14ac:dyDescent="0.2">
      <c r="A86" s="460" t="s">
        <v>7</v>
      </c>
      <c r="B86" s="492" t="s">
        <v>424</v>
      </c>
      <c r="C86" s="493"/>
      <c r="D86" s="493"/>
      <c r="E86" s="493"/>
      <c r="F86" s="493"/>
      <c r="G86" s="493"/>
      <c r="H86" s="493"/>
      <c r="I86" s="493"/>
      <c r="J86" s="493"/>
      <c r="K86" s="493"/>
      <c r="L86" s="493"/>
      <c r="M86" s="493"/>
      <c r="N86" s="493"/>
      <c r="O86" s="493"/>
      <c r="P86" s="493"/>
      <c r="Q86" s="493"/>
      <c r="R86" s="493"/>
      <c r="S86" s="493"/>
      <c r="T86" s="493"/>
      <c r="U86" s="493"/>
      <c r="V86" s="493"/>
      <c r="W86" s="493"/>
      <c r="X86" s="493"/>
      <c r="Y86" s="493"/>
      <c r="Z86" s="493"/>
      <c r="AA86" s="493"/>
      <c r="AB86" s="494"/>
      <c r="AC86" s="461"/>
      <c r="BK86" s="341"/>
    </row>
    <row r="87" spans="1:89" ht="16.350000000000001" customHeight="1" x14ac:dyDescent="0.2">
      <c r="A87" s="460" t="s">
        <v>8</v>
      </c>
      <c r="B87" s="492" t="s">
        <v>425</v>
      </c>
      <c r="C87" s="493"/>
      <c r="D87" s="493"/>
      <c r="E87" s="493"/>
      <c r="F87" s="493"/>
      <c r="G87" s="493"/>
      <c r="H87" s="493"/>
      <c r="I87" s="493"/>
      <c r="J87" s="493"/>
      <c r="K87" s="493"/>
      <c r="L87" s="493"/>
      <c r="M87" s="493"/>
      <c r="N87" s="493"/>
      <c r="O87" s="493"/>
      <c r="P87" s="493"/>
      <c r="Q87" s="493"/>
      <c r="R87" s="493"/>
      <c r="S87" s="493"/>
      <c r="T87" s="493"/>
      <c r="U87" s="493"/>
      <c r="V87" s="493"/>
      <c r="W87" s="493"/>
      <c r="X87" s="493"/>
      <c r="Y87" s="493"/>
      <c r="Z87" s="493"/>
      <c r="AA87" s="493"/>
      <c r="AB87" s="494"/>
      <c r="AC87" s="461"/>
      <c r="BK87" s="380"/>
    </row>
    <row r="88" spans="1:89" ht="16.350000000000001" customHeight="1" x14ac:dyDescent="0.2">
      <c r="A88" s="460" t="s">
        <v>9</v>
      </c>
      <c r="B88" s="492" t="s">
        <v>426</v>
      </c>
      <c r="C88" s="493"/>
      <c r="D88" s="493"/>
      <c r="E88" s="493"/>
      <c r="F88" s="493"/>
      <c r="G88" s="493"/>
      <c r="H88" s="493"/>
      <c r="I88" s="493"/>
      <c r="J88" s="493"/>
      <c r="K88" s="493"/>
      <c r="L88" s="493"/>
      <c r="M88" s="493"/>
      <c r="N88" s="493"/>
      <c r="O88" s="493"/>
      <c r="P88" s="493"/>
      <c r="Q88" s="493"/>
      <c r="R88" s="493"/>
      <c r="S88" s="493"/>
      <c r="T88" s="493"/>
      <c r="U88" s="493"/>
      <c r="V88" s="493"/>
      <c r="W88" s="493"/>
      <c r="X88" s="493"/>
      <c r="Y88" s="493"/>
      <c r="Z88" s="493"/>
      <c r="AA88" s="493"/>
      <c r="AB88" s="494"/>
      <c r="AC88" s="461"/>
      <c r="BK88" s="512"/>
      <c r="BL88" s="513"/>
      <c r="BM88" s="513"/>
      <c r="BN88" s="513"/>
      <c r="BO88" s="513"/>
      <c r="BP88" s="513"/>
      <c r="BQ88" s="513"/>
      <c r="BR88" s="513"/>
      <c r="BS88" s="513"/>
      <c r="BT88" s="513"/>
      <c r="BU88" s="513"/>
      <c r="BV88" s="513"/>
      <c r="BW88" s="513"/>
      <c r="BX88" s="513"/>
      <c r="BY88" s="513"/>
      <c r="BZ88" s="513"/>
      <c r="CA88" s="513"/>
      <c r="CB88" s="513"/>
      <c r="CC88" s="513"/>
      <c r="CD88" s="513"/>
      <c r="CE88" s="513"/>
      <c r="CF88" s="513"/>
      <c r="CG88" s="513"/>
      <c r="CH88" s="513"/>
      <c r="CI88" s="513"/>
      <c r="CJ88" s="513"/>
      <c r="CK88" s="513"/>
    </row>
    <row r="89" spans="1:89" ht="16.350000000000001" customHeight="1" x14ac:dyDescent="0.2">
      <c r="A89" s="460" t="s">
        <v>10</v>
      </c>
      <c r="B89" s="492" t="s">
        <v>427</v>
      </c>
      <c r="C89" s="493"/>
      <c r="D89" s="493"/>
      <c r="E89" s="493"/>
      <c r="F89" s="493"/>
      <c r="G89" s="493"/>
      <c r="H89" s="493"/>
      <c r="I89" s="493"/>
      <c r="J89" s="493"/>
      <c r="K89" s="493"/>
      <c r="L89" s="493"/>
      <c r="M89" s="493"/>
      <c r="N89" s="493"/>
      <c r="O89" s="493"/>
      <c r="P89" s="493"/>
      <c r="Q89" s="493"/>
      <c r="R89" s="493"/>
      <c r="S89" s="493"/>
      <c r="T89" s="493"/>
      <c r="U89" s="493"/>
      <c r="V89" s="493"/>
      <c r="W89" s="493"/>
      <c r="X89" s="493"/>
      <c r="Y89" s="493"/>
      <c r="Z89" s="493"/>
      <c r="AA89" s="493"/>
      <c r="AB89" s="494"/>
      <c r="AC89" s="461"/>
    </row>
    <row r="90" spans="1:89" ht="16.350000000000001" customHeight="1" x14ac:dyDescent="0.2">
      <c r="A90" s="460" t="s">
        <v>11</v>
      </c>
      <c r="B90" s="492" t="s">
        <v>405</v>
      </c>
      <c r="C90" s="493"/>
      <c r="D90" s="493"/>
      <c r="E90" s="493"/>
      <c r="F90" s="493"/>
      <c r="G90" s="493"/>
      <c r="H90" s="493"/>
      <c r="I90" s="493"/>
      <c r="J90" s="493"/>
      <c r="K90" s="493"/>
      <c r="L90" s="493"/>
      <c r="M90" s="493"/>
      <c r="N90" s="493"/>
      <c r="O90" s="493"/>
      <c r="P90" s="493"/>
      <c r="Q90" s="493"/>
      <c r="R90" s="493"/>
      <c r="S90" s="493"/>
      <c r="T90" s="493"/>
      <c r="U90" s="493"/>
      <c r="V90" s="493"/>
      <c r="W90" s="493"/>
      <c r="X90" s="493"/>
      <c r="Y90" s="493"/>
      <c r="Z90" s="493"/>
      <c r="AA90" s="493"/>
      <c r="AB90" s="494"/>
      <c r="AC90" s="461"/>
    </row>
    <row r="91" spans="1:89" ht="16.350000000000001" customHeight="1" x14ac:dyDescent="0.2">
      <c r="A91" s="460" t="s">
        <v>12</v>
      </c>
      <c r="B91" s="492" t="s">
        <v>406</v>
      </c>
      <c r="C91" s="493"/>
      <c r="D91" s="493"/>
      <c r="E91" s="493"/>
      <c r="F91" s="493"/>
      <c r="G91" s="493"/>
      <c r="H91" s="493"/>
      <c r="I91" s="493"/>
      <c r="J91" s="493"/>
      <c r="K91" s="493"/>
      <c r="L91" s="493"/>
      <c r="M91" s="493"/>
      <c r="N91" s="493"/>
      <c r="O91" s="493"/>
      <c r="P91" s="493"/>
      <c r="Q91" s="493"/>
      <c r="R91" s="493"/>
      <c r="S91" s="493"/>
      <c r="T91" s="493"/>
      <c r="U91" s="493"/>
      <c r="V91" s="493"/>
      <c r="W91" s="493"/>
      <c r="X91" s="493"/>
      <c r="Y91" s="493"/>
      <c r="Z91" s="493"/>
      <c r="AA91" s="493"/>
      <c r="AB91" s="494"/>
      <c r="AC91" s="461"/>
    </row>
    <row r="92" spans="1:89" ht="16.350000000000001" customHeight="1" x14ac:dyDescent="0.2">
      <c r="A92" s="460" t="s">
        <v>13</v>
      </c>
      <c r="B92" s="492" t="s">
        <v>407</v>
      </c>
      <c r="C92" s="493"/>
      <c r="D92" s="493"/>
      <c r="E92" s="493"/>
      <c r="F92" s="493"/>
      <c r="G92" s="493"/>
      <c r="H92" s="493"/>
      <c r="I92" s="493"/>
      <c r="J92" s="493"/>
      <c r="K92" s="493"/>
      <c r="L92" s="493"/>
      <c r="M92" s="493"/>
      <c r="N92" s="493"/>
      <c r="O92" s="493"/>
      <c r="P92" s="493"/>
      <c r="Q92" s="493"/>
      <c r="R92" s="493"/>
      <c r="S92" s="493"/>
      <c r="T92" s="493"/>
      <c r="U92" s="493"/>
      <c r="V92" s="493"/>
      <c r="W92" s="493"/>
      <c r="X92" s="493"/>
      <c r="Y92" s="493"/>
      <c r="Z92" s="493"/>
      <c r="AA92" s="493"/>
      <c r="AB92" s="494"/>
      <c r="AC92" s="461"/>
    </row>
    <row r="93" spans="1:89" ht="15" customHeight="1" x14ac:dyDescent="0.2">
      <c r="A93" s="460" t="s">
        <v>14</v>
      </c>
      <c r="B93" s="492" t="s">
        <v>408</v>
      </c>
      <c r="C93" s="493"/>
      <c r="D93" s="493"/>
      <c r="E93" s="493"/>
      <c r="F93" s="493"/>
      <c r="G93" s="493"/>
      <c r="H93" s="493"/>
      <c r="I93" s="493"/>
      <c r="J93" s="493"/>
      <c r="K93" s="493"/>
      <c r="L93" s="493"/>
      <c r="M93" s="493"/>
      <c r="N93" s="493"/>
      <c r="O93" s="493"/>
      <c r="P93" s="493"/>
      <c r="Q93" s="493"/>
      <c r="R93" s="493"/>
      <c r="S93" s="493"/>
      <c r="T93" s="493"/>
      <c r="U93" s="493"/>
      <c r="V93" s="493"/>
      <c r="W93" s="493"/>
      <c r="X93" s="493"/>
      <c r="Y93" s="493"/>
      <c r="Z93" s="493"/>
      <c r="AA93" s="493"/>
      <c r="AB93" s="494"/>
      <c r="AC93" s="461"/>
    </row>
    <row r="94" spans="1:89" ht="16.350000000000001" customHeight="1" x14ac:dyDescent="0.2">
      <c r="A94" s="460" t="s">
        <v>15</v>
      </c>
      <c r="B94" s="492" t="s">
        <v>409</v>
      </c>
      <c r="C94" s="493"/>
      <c r="D94" s="493"/>
      <c r="E94" s="493"/>
      <c r="F94" s="493"/>
      <c r="G94" s="493"/>
      <c r="H94" s="493"/>
      <c r="I94" s="493"/>
      <c r="J94" s="493"/>
      <c r="K94" s="493"/>
      <c r="L94" s="493"/>
      <c r="M94" s="493"/>
      <c r="N94" s="493"/>
      <c r="O94" s="493"/>
      <c r="P94" s="493"/>
      <c r="Q94" s="493"/>
      <c r="R94" s="493"/>
      <c r="S94" s="493"/>
      <c r="T94" s="493"/>
      <c r="U94" s="493"/>
      <c r="V94" s="493"/>
      <c r="W94" s="493"/>
      <c r="X94" s="493"/>
      <c r="Y94" s="493"/>
      <c r="Z94" s="493"/>
      <c r="AA94" s="493"/>
      <c r="AB94" s="494"/>
      <c r="AC94" s="461"/>
    </row>
    <row r="95" spans="1:89" ht="15" customHeight="1" x14ac:dyDescent="0.2">
      <c r="A95" s="460" t="s">
        <v>16</v>
      </c>
      <c r="B95" s="492" t="s">
        <v>428</v>
      </c>
      <c r="C95" s="493"/>
      <c r="D95" s="493"/>
      <c r="E95" s="493"/>
      <c r="F95" s="493"/>
      <c r="G95" s="493"/>
      <c r="H95" s="493"/>
      <c r="I95" s="493"/>
      <c r="J95" s="493"/>
      <c r="K95" s="493"/>
      <c r="L95" s="493"/>
      <c r="M95" s="493"/>
      <c r="N95" s="493"/>
      <c r="O95" s="493"/>
      <c r="P95" s="493"/>
      <c r="Q95" s="493"/>
      <c r="R95" s="493"/>
      <c r="S95" s="493"/>
      <c r="T95" s="493"/>
      <c r="U95" s="493"/>
      <c r="V95" s="493"/>
      <c r="W95" s="493"/>
      <c r="X95" s="493"/>
      <c r="Y95" s="493"/>
      <c r="Z95" s="493"/>
      <c r="AA95" s="493"/>
      <c r="AB95" s="494"/>
      <c r="AC95" s="461"/>
    </row>
    <row r="96" spans="1:89" ht="16.350000000000001" customHeight="1" x14ac:dyDescent="0.2">
      <c r="A96" s="460" t="s">
        <v>17</v>
      </c>
      <c r="B96" s="492" t="s">
        <v>410</v>
      </c>
      <c r="C96" s="493"/>
      <c r="D96" s="493"/>
      <c r="E96" s="493"/>
      <c r="F96" s="493"/>
      <c r="G96" s="493"/>
      <c r="H96" s="493"/>
      <c r="I96" s="493"/>
      <c r="J96" s="493"/>
      <c r="K96" s="493"/>
      <c r="L96" s="493"/>
      <c r="M96" s="493"/>
      <c r="N96" s="493"/>
      <c r="O96" s="493"/>
      <c r="P96" s="493"/>
      <c r="Q96" s="493"/>
      <c r="R96" s="493"/>
      <c r="S96" s="493"/>
      <c r="T96" s="493"/>
      <c r="U96" s="493"/>
      <c r="V96" s="493"/>
      <c r="W96" s="493"/>
      <c r="X96" s="493"/>
      <c r="Y96" s="493"/>
      <c r="Z96" s="493"/>
      <c r="AA96" s="493"/>
      <c r="AB96" s="494"/>
      <c r="AC96" s="461"/>
    </row>
    <row r="97" spans="1:29" ht="15" customHeight="1" x14ac:dyDescent="0.2">
      <c r="A97" s="460" t="s">
        <v>18</v>
      </c>
      <c r="B97" s="492" t="s">
        <v>411</v>
      </c>
      <c r="C97" s="493"/>
      <c r="D97" s="493"/>
      <c r="E97" s="493"/>
      <c r="F97" s="493"/>
      <c r="G97" s="493"/>
      <c r="H97" s="493"/>
      <c r="I97" s="493"/>
      <c r="J97" s="493"/>
      <c r="K97" s="493"/>
      <c r="L97" s="493"/>
      <c r="M97" s="493"/>
      <c r="N97" s="493"/>
      <c r="O97" s="493"/>
      <c r="P97" s="493"/>
      <c r="Q97" s="493"/>
      <c r="R97" s="493"/>
      <c r="S97" s="493"/>
      <c r="T97" s="493"/>
      <c r="U97" s="493"/>
      <c r="V97" s="493"/>
      <c r="W97" s="493"/>
      <c r="X97" s="493"/>
      <c r="Y97" s="493"/>
      <c r="Z97" s="493"/>
      <c r="AA97" s="493"/>
      <c r="AB97" s="494"/>
      <c r="AC97" s="461"/>
    </row>
    <row r="98" spans="1:29" ht="16.350000000000001" customHeight="1" x14ac:dyDescent="0.2">
      <c r="A98" s="460" t="s">
        <v>20</v>
      </c>
      <c r="B98" s="492" t="s">
        <v>412</v>
      </c>
      <c r="C98" s="493"/>
      <c r="D98" s="493"/>
      <c r="E98" s="493"/>
      <c r="F98" s="493"/>
      <c r="G98" s="493"/>
      <c r="H98" s="493"/>
      <c r="I98" s="493"/>
      <c r="J98" s="493"/>
      <c r="K98" s="493"/>
      <c r="L98" s="493"/>
      <c r="M98" s="493"/>
      <c r="N98" s="493"/>
      <c r="O98" s="493"/>
      <c r="P98" s="493"/>
      <c r="Q98" s="493"/>
      <c r="R98" s="493"/>
      <c r="S98" s="493"/>
      <c r="T98" s="493"/>
      <c r="U98" s="493"/>
      <c r="V98" s="493"/>
      <c r="W98" s="493"/>
      <c r="X98" s="493"/>
      <c r="Y98" s="493"/>
      <c r="Z98" s="493"/>
      <c r="AA98" s="493"/>
      <c r="AB98" s="494"/>
      <c r="AC98" s="461"/>
    </row>
    <row r="99" spans="1:29" ht="16.350000000000001" customHeight="1" x14ac:dyDescent="0.2">
      <c r="A99" s="460" t="s">
        <v>21</v>
      </c>
      <c r="B99" s="492" t="s">
        <v>429</v>
      </c>
      <c r="C99" s="493"/>
      <c r="D99" s="493"/>
      <c r="E99" s="493"/>
      <c r="F99" s="493"/>
      <c r="G99" s="493"/>
      <c r="H99" s="493"/>
      <c r="I99" s="493"/>
      <c r="J99" s="493"/>
      <c r="K99" s="493"/>
      <c r="L99" s="493"/>
      <c r="M99" s="493"/>
      <c r="N99" s="493"/>
      <c r="O99" s="493"/>
      <c r="P99" s="493"/>
      <c r="Q99" s="493"/>
      <c r="R99" s="493"/>
      <c r="S99" s="493"/>
      <c r="T99" s="493"/>
      <c r="U99" s="493"/>
      <c r="V99" s="493"/>
      <c r="W99" s="493"/>
      <c r="X99" s="493"/>
      <c r="Y99" s="493"/>
      <c r="Z99" s="493"/>
      <c r="AA99" s="493"/>
      <c r="AB99" s="494"/>
      <c r="AC99" s="461"/>
    </row>
    <row r="100" spans="1:29" ht="16.350000000000001" customHeight="1" x14ac:dyDescent="0.2">
      <c r="A100" s="460" t="s">
        <v>22</v>
      </c>
      <c r="B100" s="492" t="s">
        <v>413</v>
      </c>
      <c r="C100" s="493"/>
      <c r="D100" s="493"/>
      <c r="E100" s="493"/>
      <c r="F100" s="493"/>
      <c r="G100" s="493"/>
      <c r="H100" s="493"/>
      <c r="I100" s="493"/>
      <c r="J100" s="493"/>
      <c r="K100" s="493"/>
      <c r="L100" s="493"/>
      <c r="M100" s="493"/>
      <c r="N100" s="493"/>
      <c r="O100" s="493"/>
      <c r="P100" s="493"/>
      <c r="Q100" s="493"/>
      <c r="R100" s="493"/>
      <c r="S100" s="493"/>
      <c r="T100" s="493"/>
      <c r="U100" s="493"/>
      <c r="V100" s="493"/>
      <c r="W100" s="493"/>
      <c r="X100" s="493"/>
      <c r="Y100" s="493"/>
      <c r="Z100" s="493"/>
      <c r="AA100" s="493"/>
      <c r="AB100" s="494"/>
      <c r="AC100" s="461"/>
    </row>
    <row r="101" spans="1:29" ht="16.350000000000001" customHeight="1" x14ac:dyDescent="0.2">
      <c r="A101" s="460" t="s">
        <v>23</v>
      </c>
      <c r="B101" s="492" t="s">
        <v>430</v>
      </c>
      <c r="C101" s="493"/>
      <c r="D101" s="493"/>
      <c r="E101" s="493"/>
      <c r="F101" s="493"/>
      <c r="G101" s="493"/>
      <c r="H101" s="493"/>
      <c r="I101" s="493"/>
      <c r="J101" s="493"/>
      <c r="K101" s="493"/>
      <c r="L101" s="493"/>
      <c r="M101" s="493"/>
      <c r="N101" s="493"/>
      <c r="O101" s="493"/>
      <c r="P101" s="493"/>
      <c r="Q101" s="493"/>
      <c r="R101" s="493"/>
      <c r="S101" s="493"/>
      <c r="T101" s="493"/>
      <c r="U101" s="493"/>
      <c r="V101" s="493"/>
      <c r="W101" s="493"/>
      <c r="X101" s="493"/>
      <c r="Y101" s="493"/>
      <c r="Z101" s="493"/>
      <c r="AA101" s="493"/>
      <c r="AB101" s="494"/>
      <c r="AC101" s="461"/>
    </row>
    <row r="102" spans="1:29" ht="16.350000000000001" customHeight="1" x14ac:dyDescent="0.2">
      <c r="A102" s="460" t="s">
        <v>24</v>
      </c>
      <c r="B102" s="492" t="s">
        <v>414</v>
      </c>
      <c r="C102" s="493"/>
      <c r="D102" s="493"/>
      <c r="E102" s="493"/>
      <c r="F102" s="493"/>
      <c r="G102" s="493"/>
      <c r="H102" s="493"/>
      <c r="I102" s="493"/>
      <c r="J102" s="493"/>
      <c r="K102" s="493"/>
      <c r="L102" s="493"/>
      <c r="M102" s="493"/>
      <c r="N102" s="493"/>
      <c r="O102" s="493"/>
      <c r="P102" s="493"/>
      <c r="Q102" s="493"/>
      <c r="R102" s="493"/>
      <c r="S102" s="493"/>
      <c r="T102" s="493"/>
      <c r="U102" s="493"/>
      <c r="V102" s="493"/>
      <c r="W102" s="493"/>
      <c r="X102" s="493"/>
      <c r="Y102" s="493"/>
      <c r="Z102" s="493"/>
      <c r="AA102" s="493"/>
      <c r="AB102" s="494"/>
      <c r="AC102" s="461"/>
    </row>
    <row r="103" spans="1:29" ht="16.350000000000001" customHeight="1" x14ac:dyDescent="0.2">
      <c r="A103" s="460" t="s">
        <v>25</v>
      </c>
      <c r="B103" s="492" t="s">
        <v>431</v>
      </c>
      <c r="C103" s="493"/>
      <c r="D103" s="493"/>
      <c r="E103" s="493"/>
      <c r="F103" s="493"/>
      <c r="G103" s="493"/>
      <c r="H103" s="493"/>
      <c r="I103" s="493"/>
      <c r="J103" s="493"/>
      <c r="K103" s="493"/>
      <c r="L103" s="493"/>
      <c r="M103" s="493"/>
      <c r="N103" s="493"/>
      <c r="O103" s="493"/>
      <c r="P103" s="493"/>
      <c r="Q103" s="493"/>
      <c r="R103" s="493"/>
      <c r="S103" s="493"/>
      <c r="T103" s="493"/>
      <c r="U103" s="493"/>
      <c r="V103" s="493"/>
      <c r="W103" s="493"/>
      <c r="X103" s="493"/>
      <c r="Y103" s="493"/>
      <c r="Z103" s="493"/>
      <c r="AA103" s="493"/>
      <c r="AB103" s="494"/>
      <c r="AC103" s="461"/>
    </row>
    <row r="104" spans="1:29" ht="16.350000000000001" customHeight="1" x14ac:dyDescent="0.2">
      <c r="A104" s="460" t="s">
        <v>26</v>
      </c>
      <c r="B104" s="492" t="s">
        <v>415</v>
      </c>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4"/>
      <c r="AC104" s="461"/>
    </row>
    <row r="105" spans="1:29" ht="16.350000000000001" customHeight="1" x14ac:dyDescent="0.2">
      <c r="A105" s="460" t="s">
        <v>416</v>
      </c>
      <c r="B105" s="492" t="s">
        <v>432</v>
      </c>
      <c r="C105" s="493"/>
      <c r="D105" s="493"/>
      <c r="E105" s="493"/>
      <c r="F105" s="493"/>
      <c r="G105" s="493"/>
      <c r="H105" s="493"/>
      <c r="I105" s="493"/>
      <c r="J105" s="493"/>
      <c r="K105" s="493"/>
      <c r="L105" s="493"/>
      <c r="M105" s="493"/>
      <c r="N105" s="493"/>
      <c r="O105" s="493"/>
      <c r="P105" s="493"/>
      <c r="Q105" s="493"/>
      <c r="R105" s="493"/>
      <c r="S105" s="493"/>
      <c r="T105" s="493"/>
      <c r="U105" s="493"/>
      <c r="V105" s="493"/>
      <c r="W105" s="493"/>
      <c r="X105" s="493"/>
      <c r="Y105" s="493"/>
      <c r="Z105" s="493"/>
      <c r="AA105" s="493"/>
      <c r="AB105" s="494"/>
      <c r="AC105" s="461"/>
    </row>
    <row r="106" spans="1:29" ht="16.350000000000001" customHeight="1" x14ac:dyDescent="0.2">
      <c r="A106" s="460" t="s">
        <v>418</v>
      </c>
      <c r="B106" s="492" t="s">
        <v>433</v>
      </c>
      <c r="C106" s="493"/>
      <c r="D106" s="493"/>
      <c r="E106" s="493"/>
      <c r="F106" s="493"/>
      <c r="G106" s="493"/>
      <c r="H106" s="493"/>
      <c r="I106" s="493"/>
      <c r="J106" s="493"/>
      <c r="K106" s="493"/>
      <c r="L106" s="493"/>
      <c r="M106" s="493"/>
      <c r="N106" s="493"/>
      <c r="O106" s="493"/>
      <c r="P106" s="493"/>
      <c r="Q106" s="493"/>
      <c r="R106" s="493"/>
      <c r="S106" s="493"/>
      <c r="T106" s="493"/>
      <c r="U106" s="493"/>
      <c r="V106" s="493"/>
      <c r="W106" s="493"/>
      <c r="X106" s="493"/>
      <c r="Y106" s="493"/>
      <c r="Z106" s="493"/>
      <c r="AA106" s="493"/>
      <c r="AB106" s="494"/>
      <c r="AC106" s="461"/>
    </row>
    <row r="107" spans="1:29" ht="16.350000000000001" customHeight="1" x14ac:dyDescent="0.2">
      <c r="A107" s="460" t="s">
        <v>419</v>
      </c>
      <c r="B107" s="492" t="s">
        <v>417</v>
      </c>
      <c r="C107" s="493"/>
      <c r="D107" s="493"/>
      <c r="E107" s="493"/>
      <c r="F107" s="493"/>
      <c r="G107" s="493"/>
      <c r="H107" s="493"/>
      <c r="I107" s="493"/>
      <c r="J107" s="493"/>
      <c r="K107" s="493"/>
      <c r="L107" s="493"/>
      <c r="M107" s="493"/>
      <c r="N107" s="493"/>
      <c r="O107" s="493"/>
      <c r="P107" s="493"/>
      <c r="Q107" s="493"/>
      <c r="R107" s="493"/>
      <c r="S107" s="493"/>
      <c r="T107" s="493"/>
      <c r="U107" s="493"/>
      <c r="V107" s="493"/>
      <c r="W107" s="493"/>
      <c r="X107" s="493"/>
      <c r="Y107" s="493"/>
      <c r="Z107" s="493"/>
      <c r="AA107" s="493"/>
      <c r="AB107" s="494"/>
      <c r="AC107" s="461"/>
    </row>
    <row r="108" spans="1:29" ht="16.350000000000001" customHeight="1" x14ac:dyDescent="0.2">
      <c r="A108" s="460" t="s">
        <v>421</v>
      </c>
      <c r="B108" s="492" t="s">
        <v>434</v>
      </c>
      <c r="C108" s="493"/>
      <c r="D108" s="493"/>
      <c r="E108" s="493"/>
      <c r="F108" s="493"/>
      <c r="G108" s="493"/>
      <c r="H108" s="493"/>
      <c r="I108" s="493"/>
      <c r="J108" s="493"/>
      <c r="K108" s="493"/>
      <c r="L108" s="493"/>
      <c r="M108" s="493"/>
      <c r="N108" s="493"/>
      <c r="O108" s="493"/>
      <c r="P108" s="493"/>
      <c r="Q108" s="493"/>
      <c r="R108" s="493"/>
      <c r="S108" s="493"/>
      <c r="T108" s="493"/>
      <c r="U108" s="493"/>
      <c r="V108" s="493"/>
      <c r="W108" s="493"/>
      <c r="X108" s="493"/>
      <c r="Y108" s="493"/>
      <c r="Z108" s="493"/>
      <c r="AA108" s="493"/>
      <c r="AB108" s="494"/>
      <c r="AC108" s="461"/>
    </row>
    <row r="109" spans="1:29" ht="15" customHeight="1" x14ac:dyDescent="0.2">
      <c r="A109" s="460" t="s">
        <v>422</v>
      </c>
      <c r="B109" s="492" t="s">
        <v>420</v>
      </c>
      <c r="C109" s="493"/>
      <c r="D109" s="493"/>
      <c r="E109" s="493"/>
      <c r="F109" s="493"/>
      <c r="G109" s="493"/>
      <c r="H109" s="493"/>
      <c r="I109" s="493"/>
      <c r="J109" s="493"/>
      <c r="K109" s="493"/>
      <c r="L109" s="493"/>
      <c r="M109" s="493"/>
      <c r="N109" s="493"/>
      <c r="O109" s="493"/>
      <c r="P109" s="493"/>
      <c r="Q109" s="493"/>
      <c r="R109" s="493"/>
      <c r="S109" s="493"/>
      <c r="T109" s="493"/>
      <c r="U109" s="493"/>
      <c r="V109" s="493"/>
      <c r="W109" s="493"/>
      <c r="X109" s="493"/>
      <c r="Y109" s="493"/>
      <c r="Z109" s="493"/>
      <c r="AA109" s="493"/>
      <c r="AB109" s="494"/>
      <c r="AC109" s="461"/>
    </row>
    <row r="110" spans="1:29" ht="15" customHeight="1" x14ac:dyDescent="0.2">
      <c r="A110" s="460" t="s">
        <v>423</v>
      </c>
      <c r="B110" s="492" t="s">
        <v>435</v>
      </c>
      <c r="C110" s="493"/>
      <c r="D110" s="493"/>
      <c r="E110" s="493"/>
      <c r="F110" s="493"/>
      <c r="G110" s="493"/>
      <c r="H110" s="493"/>
      <c r="I110" s="493"/>
      <c r="J110" s="493"/>
      <c r="K110" s="493"/>
      <c r="L110" s="493"/>
      <c r="M110" s="493"/>
      <c r="N110" s="493"/>
      <c r="O110" s="493"/>
      <c r="P110" s="493"/>
      <c r="Q110" s="493"/>
      <c r="R110" s="493"/>
      <c r="S110" s="493"/>
      <c r="T110" s="493"/>
      <c r="U110" s="493"/>
      <c r="V110" s="493"/>
      <c r="W110" s="493"/>
      <c r="X110" s="493"/>
      <c r="Y110" s="493"/>
      <c r="Z110" s="493"/>
      <c r="AA110" s="493"/>
      <c r="AB110" s="494"/>
      <c r="AC110" s="461"/>
    </row>
    <row r="111" spans="1:29" x14ac:dyDescent="0.2">
      <c r="A111" s="359"/>
      <c r="B111" s="518"/>
      <c r="C111" s="518"/>
      <c r="D111" s="518"/>
      <c r="E111" s="518"/>
      <c r="F111" s="518"/>
      <c r="G111" s="518"/>
      <c r="H111" s="518"/>
      <c r="I111" s="518"/>
      <c r="J111" s="518"/>
      <c r="K111" s="518"/>
      <c r="L111" s="518"/>
      <c r="M111" s="518"/>
      <c r="N111" s="518"/>
      <c r="O111" s="518"/>
      <c r="P111" s="518"/>
      <c r="Q111" s="518"/>
      <c r="R111" s="518"/>
      <c r="S111" s="518"/>
      <c r="T111" s="518"/>
      <c r="U111" s="518"/>
      <c r="V111" s="518"/>
      <c r="W111" s="518"/>
      <c r="X111" s="518"/>
      <c r="Y111" s="518"/>
      <c r="Z111" s="518"/>
      <c r="AA111" s="518"/>
      <c r="AB111" s="518"/>
      <c r="AC111" s="361"/>
    </row>
    <row r="112" spans="1:29" ht="6" customHeight="1" x14ac:dyDescent="0.2">
      <c r="A112" s="359"/>
      <c r="B112" s="359"/>
      <c r="C112" s="359"/>
      <c r="D112" s="359"/>
      <c r="E112" s="359"/>
      <c r="F112" s="359"/>
      <c r="G112" s="359"/>
      <c r="H112" s="359"/>
      <c r="I112" s="359"/>
      <c r="J112" s="359"/>
      <c r="K112" s="359"/>
      <c r="L112" s="359"/>
      <c r="M112" s="359"/>
      <c r="N112" s="359"/>
      <c r="O112" s="359"/>
      <c r="P112" s="359"/>
      <c r="Q112" s="359"/>
      <c r="R112" s="359"/>
      <c r="S112" s="359"/>
      <c r="T112" s="359"/>
      <c r="U112" s="359"/>
      <c r="V112" s="359"/>
      <c r="W112" s="359"/>
      <c r="X112" s="359"/>
      <c r="Y112" s="359"/>
      <c r="Z112" s="359"/>
      <c r="AA112" s="359"/>
      <c r="AB112" s="359"/>
      <c r="AC112" s="361"/>
    </row>
    <row r="113" spans="1:63" ht="30" hidden="1" customHeight="1" x14ac:dyDescent="0.2">
      <c r="A113" s="423"/>
      <c r="B113" s="423"/>
      <c r="C113" s="423"/>
      <c r="D113" s="423"/>
      <c r="E113" s="423"/>
      <c r="F113" s="423"/>
      <c r="G113" s="423"/>
      <c r="H113" s="371"/>
      <c r="I113" s="371"/>
      <c r="J113" s="371"/>
      <c r="K113" s="371"/>
      <c r="L113" s="371"/>
      <c r="M113" s="371"/>
      <c r="N113" s="371"/>
      <c r="O113" s="371"/>
      <c r="P113" s="371"/>
      <c r="Q113" s="371"/>
      <c r="R113" s="371"/>
      <c r="S113" s="371"/>
      <c r="T113" s="371"/>
      <c r="U113" s="371"/>
      <c r="V113" s="371"/>
      <c r="W113" s="371"/>
      <c r="X113" s="371"/>
      <c r="Y113" s="371"/>
      <c r="Z113" s="371"/>
      <c r="AA113" s="371"/>
      <c r="AB113" s="371"/>
      <c r="AC113" s="371"/>
    </row>
    <row r="114" spans="1:63" ht="46.5" hidden="1" customHeight="1" x14ac:dyDescent="0.2">
      <c r="A114" s="371"/>
      <c r="B114" s="371"/>
      <c r="C114" s="371"/>
      <c r="D114" s="371"/>
      <c r="E114" s="371"/>
      <c r="F114" s="371"/>
      <c r="G114" s="371"/>
      <c r="H114" s="371"/>
      <c r="I114" s="371"/>
      <c r="J114" s="371"/>
      <c r="K114" s="371"/>
      <c r="L114" s="371"/>
      <c r="M114" s="371"/>
      <c r="N114" s="371"/>
      <c r="O114" s="371"/>
      <c r="P114" s="371"/>
      <c r="Q114" s="371"/>
      <c r="R114" s="371"/>
      <c r="S114" s="371"/>
      <c r="T114" s="371"/>
      <c r="U114" s="371"/>
      <c r="V114" s="371"/>
      <c r="W114" s="371"/>
      <c r="X114" s="371"/>
      <c r="Y114" s="371"/>
      <c r="Z114" s="371"/>
      <c r="AA114" s="371"/>
      <c r="AB114" s="371"/>
      <c r="AC114" s="371"/>
      <c r="AD114" s="429"/>
      <c r="BK114" s="341"/>
    </row>
    <row r="115" spans="1:63" ht="15.75" hidden="1" customHeight="1" x14ac:dyDescent="0.2">
      <c r="A115" s="371"/>
      <c r="B115" s="371"/>
      <c r="C115" s="371"/>
      <c r="D115" s="371"/>
      <c r="E115" s="371"/>
      <c r="F115" s="371"/>
      <c r="G115" s="371"/>
      <c r="H115" s="371"/>
      <c r="I115" s="371"/>
      <c r="J115" s="371"/>
      <c r="K115" s="371"/>
      <c r="L115" s="371"/>
      <c r="M115" s="371"/>
      <c r="N115" s="371"/>
      <c r="O115" s="371"/>
      <c r="P115" s="371"/>
      <c r="Q115" s="371"/>
      <c r="R115" s="371"/>
      <c r="S115" s="371"/>
      <c r="T115" s="371"/>
      <c r="U115" s="371"/>
      <c r="V115" s="371"/>
      <c r="W115" s="371"/>
      <c r="X115" s="371"/>
      <c r="Y115" s="371"/>
      <c r="Z115" s="371"/>
      <c r="AA115" s="371"/>
      <c r="AB115" s="371"/>
      <c r="AC115" s="371"/>
      <c r="AD115" s="429"/>
      <c r="BK115" s="380"/>
    </row>
    <row r="116" spans="1:63" ht="15" hidden="1" customHeight="1" x14ac:dyDescent="0.2">
      <c r="A116" s="371"/>
      <c r="B116" s="371"/>
      <c r="C116" s="371"/>
      <c r="D116" s="371"/>
      <c r="E116" s="371"/>
      <c r="F116" s="371"/>
      <c r="G116" s="371"/>
      <c r="H116" s="371"/>
      <c r="I116" s="371"/>
      <c r="J116" s="371"/>
      <c r="K116" s="371"/>
      <c r="L116" s="371"/>
      <c r="M116" s="371"/>
      <c r="N116" s="371"/>
      <c r="O116" s="371"/>
      <c r="P116" s="371"/>
      <c r="Q116" s="371"/>
      <c r="R116" s="371"/>
      <c r="S116" s="371"/>
      <c r="T116" s="371"/>
      <c r="U116" s="371"/>
      <c r="V116" s="371"/>
      <c r="W116" s="371"/>
      <c r="X116" s="371"/>
      <c r="Y116" s="371"/>
      <c r="Z116" s="371"/>
      <c r="AA116" s="371"/>
      <c r="AB116" s="371"/>
      <c r="AC116" s="371"/>
      <c r="AD116" s="429"/>
      <c r="BK116" s="381"/>
    </row>
    <row r="117" spans="1:63" hidden="1" x14ac:dyDescent="0.2">
      <c r="A117" s="371"/>
      <c r="B117" s="371"/>
      <c r="C117" s="371"/>
      <c r="D117" s="371"/>
      <c r="E117" s="371"/>
      <c r="F117" s="371"/>
      <c r="G117" s="371"/>
      <c r="H117" s="371"/>
      <c r="I117" s="371"/>
      <c r="J117" s="371"/>
      <c r="K117" s="371"/>
      <c r="L117" s="371"/>
      <c r="M117" s="371"/>
      <c r="N117" s="371"/>
      <c r="O117" s="371"/>
      <c r="P117" s="371"/>
      <c r="Q117" s="371"/>
      <c r="R117" s="371"/>
      <c r="S117" s="371"/>
      <c r="T117" s="371"/>
      <c r="U117" s="371"/>
      <c r="V117" s="371"/>
      <c r="W117" s="371"/>
      <c r="X117" s="371"/>
      <c r="Y117" s="371"/>
      <c r="Z117" s="371"/>
      <c r="AA117" s="371"/>
      <c r="AB117" s="371"/>
      <c r="AC117" s="371"/>
      <c r="AD117" s="429"/>
      <c r="AT117" s="328">
        <f>A117</f>
        <v>0</v>
      </c>
    </row>
    <row r="118" spans="1:63" hidden="1" x14ac:dyDescent="0.2">
      <c r="A118" s="371"/>
      <c r="B118" s="371"/>
      <c r="C118" s="371"/>
      <c r="D118" s="371"/>
      <c r="E118" s="371"/>
      <c r="F118" s="371"/>
      <c r="G118" s="371"/>
      <c r="H118" s="371"/>
      <c r="I118" s="371"/>
      <c r="J118" s="371"/>
      <c r="K118" s="371"/>
      <c r="L118" s="371"/>
      <c r="M118" s="371"/>
      <c r="N118" s="371"/>
      <c r="O118" s="371"/>
      <c r="P118" s="371"/>
      <c r="Q118" s="371"/>
      <c r="R118" s="371"/>
      <c r="S118" s="371"/>
      <c r="T118" s="371"/>
      <c r="U118" s="371"/>
      <c r="V118" s="371"/>
      <c r="W118" s="371"/>
      <c r="X118" s="371"/>
      <c r="Y118" s="371"/>
      <c r="Z118" s="371"/>
      <c r="AA118" s="371"/>
      <c r="AB118" s="371"/>
      <c r="AC118" s="371"/>
      <c r="AD118" s="429"/>
      <c r="AT118" s="328">
        <f>A118</f>
        <v>0</v>
      </c>
    </row>
    <row r="119" spans="1:63" ht="14.25" hidden="1" customHeight="1" x14ac:dyDescent="0.2">
      <c r="A119" s="371"/>
      <c r="B119" s="371"/>
      <c r="C119" s="371"/>
      <c r="D119" s="371"/>
      <c r="E119" s="371"/>
      <c r="F119" s="371"/>
      <c r="G119" s="371"/>
      <c r="H119" s="371"/>
      <c r="I119" s="371"/>
      <c r="J119" s="371"/>
      <c r="K119" s="371"/>
      <c r="L119" s="371"/>
      <c r="M119" s="371"/>
      <c r="N119" s="371"/>
      <c r="O119" s="371"/>
      <c r="P119" s="371"/>
      <c r="Q119" s="371"/>
      <c r="R119" s="371"/>
      <c r="S119" s="371"/>
      <c r="T119" s="371"/>
      <c r="U119" s="371"/>
      <c r="V119" s="371"/>
      <c r="W119" s="371"/>
      <c r="X119" s="371"/>
      <c r="Y119" s="371"/>
      <c r="Z119" s="371"/>
      <c r="AA119" s="371"/>
      <c r="AB119" s="371"/>
      <c r="AC119" s="371"/>
      <c r="AD119" s="429"/>
    </row>
    <row r="120" spans="1:63" ht="45.75" hidden="1" customHeight="1" x14ac:dyDescent="0.2">
      <c r="A120" s="371"/>
      <c r="B120" s="371"/>
      <c r="C120" s="371"/>
      <c r="D120" s="371"/>
      <c r="E120" s="371"/>
      <c r="F120" s="371"/>
      <c r="G120" s="371"/>
      <c r="H120" s="371"/>
      <c r="I120" s="371"/>
      <c r="J120" s="371"/>
      <c r="K120" s="371"/>
      <c r="L120" s="371"/>
      <c r="M120" s="371"/>
      <c r="N120" s="371"/>
      <c r="O120" s="371"/>
      <c r="P120" s="371"/>
      <c r="Q120" s="371"/>
      <c r="R120" s="371"/>
      <c r="S120" s="371"/>
      <c r="T120" s="371"/>
      <c r="U120" s="371"/>
      <c r="V120" s="371"/>
      <c r="W120" s="371"/>
      <c r="X120" s="371"/>
      <c r="Y120" s="371"/>
      <c r="Z120" s="371"/>
      <c r="AA120" s="371"/>
      <c r="AB120" s="371"/>
      <c r="AC120" s="371"/>
      <c r="AD120" s="429"/>
      <c r="BK120" s="341"/>
    </row>
    <row r="121" spans="1:63" ht="34.5" hidden="1" customHeight="1" x14ac:dyDescent="0.2">
      <c r="A121" s="371"/>
      <c r="B121" s="371"/>
      <c r="C121" s="371"/>
      <c r="D121" s="371"/>
      <c r="E121" s="371"/>
      <c r="F121" s="371"/>
      <c r="G121" s="371"/>
      <c r="H121" s="371"/>
      <c r="I121" s="371"/>
      <c r="J121" s="371"/>
      <c r="K121" s="371"/>
      <c r="L121" s="371"/>
      <c r="M121" s="371"/>
      <c r="N121" s="371"/>
      <c r="O121" s="371"/>
      <c r="P121" s="371"/>
      <c r="Q121" s="371"/>
      <c r="R121" s="371"/>
      <c r="S121" s="371"/>
      <c r="T121" s="371"/>
      <c r="U121" s="371"/>
      <c r="V121" s="371"/>
      <c r="W121" s="371"/>
      <c r="X121" s="371"/>
      <c r="Y121" s="371"/>
      <c r="Z121" s="371"/>
      <c r="AA121" s="371"/>
      <c r="AB121" s="371"/>
      <c r="AC121" s="371"/>
      <c r="AD121" s="429"/>
      <c r="BK121" s="341"/>
    </row>
    <row r="122" spans="1:63" hidden="1" x14ac:dyDescent="0.2">
      <c r="A122" s="517"/>
      <c r="B122" s="514"/>
      <c r="C122" s="514"/>
      <c r="D122" s="514"/>
      <c r="E122" s="514"/>
      <c r="F122" s="514"/>
      <c r="G122" s="514"/>
      <c r="H122" s="514"/>
      <c r="I122" s="514"/>
      <c r="J122" s="514"/>
      <c r="K122" s="514"/>
      <c r="L122" s="514"/>
      <c r="M122" s="514"/>
      <c r="N122" s="514"/>
      <c r="O122" s="514"/>
      <c r="P122" s="514"/>
      <c r="Q122" s="514"/>
      <c r="R122" s="514"/>
      <c r="S122" s="514"/>
      <c r="T122" s="514"/>
      <c r="U122" s="514"/>
      <c r="V122" s="514"/>
      <c r="W122" s="514"/>
      <c r="X122" s="514"/>
      <c r="Y122" s="514"/>
      <c r="Z122" s="514"/>
      <c r="AA122" s="514"/>
      <c r="AB122" s="514"/>
      <c r="AC122" s="514"/>
    </row>
    <row r="123" spans="1:63" ht="13.9" hidden="1" customHeight="1" x14ac:dyDescent="0.2">
      <c r="A123" s="515"/>
      <c r="B123" s="515"/>
      <c r="C123" s="515"/>
      <c r="D123" s="515"/>
      <c r="E123" s="515"/>
      <c r="F123" s="515"/>
      <c r="G123" s="515"/>
      <c r="H123" s="496"/>
      <c r="I123" s="496"/>
      <c r="J123" s="496"/>
      <c r="K123" s="496"/>
      <c r="L123" s="496"/>
      <c r="M123" s="496"/>
      <c r="N123" s="496"/>
      <c r="O123" s="496"/>
      <c r="P123" s="496"/>
      <c r="Q123" s="496"/>
      <c r="R123" s="496"/>
      <c r="S123" s="496"/>
      <c r="T123" s="496"/>
      <c r="U123" s="496"/>
      <c r="V123" s="496"/>
      <c r="W123" s="496"/>
      <c r="X123" s="496"/>
      <c r="Y123" s="496"/>
      <c r="Z123" s="496"/>
      <c r="AA123" s="496"/>
      <c r="AB123" s="496"/>
      <c r="AC123" s="496"/>
      <c r="BK123" s="381"/>
    </row>
    <row r="124" spans="1:63" ht="15" hidden="1" customHeight="1" x14ac:dyDescent="0.2">
      <c r="A124" s="423"/>
      <c r="B124" s="423"/>
      <c r="C124" s="423"/>
      <c r="D124" s="423"/>
      <c r="E124" s="423"/>
      <c r="F124" s="423"/>
      <c r="G124" s="423"/>
      <c r="H124" s="371"/>
      <c r="I124" s="371"/>
      <c r="J124" s="371"/>
      <c r="K124" s="371"/>
      <c r="L124" s="371"/>
      <c r="M124" s="371"/>
      <c r="N124" s="371"/>
      <c r="O124" s="371"/>
      <c r="P124" s="371"/>
      <c r="Q124" s="371"/>
      <c r="R124" s="371"/>
      <c r="S124" s="371"/>
      <c r="T124" s="371"/>
      <c r="U124" s="371"/>
      <c r="V124" s="371"/>
      <c r="W124" s="371"/>
      <c r="X124" s="371"/>
      <c r="Y124" s="371"/>
      <c r="Z124" s="371"/>
      <c r="AA124" s="371"/>
      <c r="AB124" s="371"/>
      <c r="AC124" s="371"/>
    </row>
    <row r="125" spans="1:63" ht="33" hidden="1" customHeight="1" x14ac:dyDescent="0.2">
      <c r="A125" s="496"/>
      <c r="B125" s="496"/>
      <c r="C125" s="496"/>
      <c r="D125" s="496"/>
      <c r="E125" s="496"/>
      <c r="F125" s="496"/>
      <c r="G125" s="496"/>
      <c r="H125" s="496"/>
      <c r="I125" s="496"/>
      <c r="J125" s="496"/>
      <c r="K125" s="496"/>
      <c r="L125" s="496"/>
      <c r="M125" s="496"/>
      <c r="N125" s="496"/>
      <c r="O125" s="496"/>
      <c r="P125" s="496"/>
      <c r="Q125" s="496"/>
      <c r="R125" s="496"/>
      <c r="S125" s="496"/>
      <c r="T125" s="496"/>
      <c r="U125" s="496"/>
      <c r="V125" s="496"/>
      <c r="W125" s="496"/>
      <c r="X125" s="496"/>
      <c r="Y125" s="496"/>
      <c r="Z125" s="496"/>
      <c r="AA125" s="496"/>
      <c r="AB125" s="496"/>
      <c r="AC125" s="496"/>
    </row>
    <row r="126" spans="1:63" ht="50.25" hidden="1" customHeight="1" x14ac:dyDescent="0.2">
      <c r="A126" s="496"/>
      <c r="B126" s="496"/>
      <c r="C126" s="496"/>
      <c r="D126" s="496"/>
      <c r="E126" s="496"/>
      <c r="F126" s="496"/>
      <c r="G126" s="496"/>
      <c r="H126" s="496"/>
      <c r="I126" s="496"/>
      <c r="J126" s="496"/>
      <c r="K126" s="496"/>
      <c r="L126" s="496"/>
      <c r="M126" s="496"/>
      <c r="N126" s="496"/>
      <c r="O126" s="496"/>
      <c r="P126" s="496"/>
      <c r="Q126" s="496"/>
      <c r="R126" s="496"/>
      <c r="S126" s="496"/>
      <c r="T126" s="496"/>
      <c r="U126" s="496"/>
      <c r="V126" s="496"/>
      <c r="W126" s="496"/>
      <c r="X126" s="496"/>
      <c r="Y126" s="496"/>
      <c r="Z126" s="496"/>
      <c r="AA126" s="496"/>
      <c r="AB126" s="496"/>
      <c r="AC126" s="496"/>
    </row>
    <row r="127" spans="1:63" ht="15" hidden="1" customHeight="1" x14ac:dyDescent="0.2">
      <c r="A127" s="496"/>
      <c r="B127" s="496"/>
      <c r="C127" s="496"/>
      <c r="D127" s="496"/>
      <c r="E127" s="496"/>
      <c r="F127" s="496"/>
      <c r="G127" s="496"/>
      <c r="H127" s="496"/>
      <c r="I127" s="496"/>
      <c r="J127" s="496"/>
      <c r="K127" s="496"/>
      <c r="L127" s="496"/>
      <c r="M127" s="496"/>
      <c r="N127" s="496"/>
      <c r="O127" s="496"/>
      <c r="P127" s="496"/>
      <c r="Q127" s="496"/>
      <c r="R127" s="496"/>
      <c r="S127" s="496"/>
      <c r="T127" s="496"/>
      <c r="U127" s="496"/>
      <c r="V127" s="496"/>
      <c r="W127" s="496"/>
      <c r="X127" s="496"/>
      <c r="Y127" s="496"/>
      <c r="Z127" s="496"/>
      <c r="AA127" s="496"/>
      <c r="AB127" s="496"/>
      <c r="AC127" s="496"/>
    </row>
    <row r="128" spans="1:63" ht="15" hidden="1" customHeight="1" x14ac:dyDescent="0.2">
      <c r="A128" s="496"/>
      <c r="B128" s="496"/>
      <c r="C128" s="496"/>
      <c r="D128" s="496"/>
      <c r="E128" s="496"/>
      <c r="F128" s="496"/>
      <c r="G128" s="496"/>
      <c r="H128" s="496"/>
      <c r="I128" s="496"/>
      <c r="J128" s="496"/>
      <c r="K128" s="496"/>
      <c r="L128" s="496"/>
      <c r="M128" s="496"/>
      <c r="N128" s="496"/>
      <c r="O128" s="496"/>
      <c r="P128" s="496"/>
      <c r="Q128" s="496"/>
      <c r="R128" s="496"/>
      <c r="S128" s="496"/>
      <c r="T128" s="496"/>
      <c r="U128" s="496"/>
      <c r="V128" s="496"/>
      <c r="W128" s="496"/>
      <c r="X128" s="496"/>
      <c r="Y128" s="496"/>
      <c r="Z128" s="496"/>
      <c r="AA128" s="496"/>
      <c r="AB128" s="496"/>
      <c r="AC128" s="496"/>
      <c r="AW128" s="426"/>
      <c r="AX128" s="425"/>
      <c r="AY128" s="425"/>
      <c r="AZ128" s="425"/>
    </row>
    <row r="129" spans="1:54" ht="28.5" hidden="1" customHeight="1" x14ac:dyDescent="0.2">
      <c r="A129" s="496"/>
      <c r="B129" s="496"/>
      <c r="C129" s="496"/>
      <c r="D129" s="496"/>
      <c r="E129" s="496"/>
      <c r="F129" s="496"/>
      <c r="G129" s="496"/>
      <c r="H129" s="496"/>
      <c r="I129" s="496"/>
      <c r="J129" s="496"/>
      <c r="K129" s="496"/>
      <c r="L129" s="496"/>
      <c r="M129" s="496"/>
      <c r="N129" s="496"/>
      <c r="O129" s="496"/>
      <c r="P129" s="496"/>
      <c r="Q129" s="496"/>
      <c r="R129" s="496"/>
      <c r="S129" s="496"/>
      <c r="T129" s="496"/>
      <c r="U129" s="496"/>
      <c r="V129" s="496"/>
      <c r="W129" s="496"/>
      <c r="X129" s="496"/>
      <c r="Y129" s="496"/>
      <c r="Z129" s="496"/>
      <c r="AA129" s="496"/>
      <c r="AB129" s="496"/>
      <c r="AC129" s="496"/>
      <c r="AT129" s="328">
        <f>A129</f>
        <v>0</v>
      </c>
    </row>
    <row r="130" spans="1:54" ht="15" hidden="1" customHeight="1" x14ac:dyDescent="0.2">
      <c r="A130" s="496"/>
      <c r="B130" s="496"/>
      <c r="C130" s="496"/>
      <c r="D130" s="496"/>
      <c r="E130" s="496"/>
      <c r="F130" s="496"/>
      <c r="G130" s="496"/>
      <c r="H130" s="496"/>
      <c r="I130" s="496"/>
      <c r="J130" s="496"/>
      <c r="K130" s="496"/>
      <c r="L130" s="496"/>
      <c r="M130" s="496"/>
      <c r="N130" s="496"/>
      <c r="O130" s="496"/>
      <c r="P130" s="496"/>
      <c r="Q130" s="496"/>
      <c r="R130" s="496"/>
      <c r="S130" s="496"/>
      <c r="T130" s="496"/>
      <c r="U130" s="496"/>
      <c r="V130" s="496"/>
      <c r="W130" s="496"/>
      <c r="X130" s="496"/>
      <c r="Y130" s="496"/>
      <c r="Z130" s="496"/>
      <c r="AA130" s="496"/>
      <c r="AB130" s="496"/>
      <c r="AC130" s="496"/>
    </row>
    <row r="131" spans="1:54" ht="15" hidden="1" customHeight="1" x14ac:dyDescent="0.2">
      <c r="A131" s="496"/>
      <c r="B131" s="496"/>
      <c r="C131" s="496"/>
      <c r="D131" s="496"/>
      <c r="E131" s="496"/>
      <c r="F131" s="496"/>
      <c r="G131" s="496"/>
      <c r="H131" s="496"/>
      <c r="I131" s="496"/>
      <c r="J131" s="496"/>
      <c r="K131" s="496"/>
      <c r="L131" s="496"/>
      <c r="M131" s="496"/>
      <c r="N131" s="496"/>
      <c r="O131" s="496"/>
      <c r="P131" s="496"/>
      <c r="Q131" s="496"/>
      <c r="R131" s="496"/>
      <c r="S131" s="496"/>
      <c r="T131" s="496"/>
      <c r="U131" s="496"/>
      <c r="V131" s="496"/>
      <c r="W131" s="496"/>
      <c r="X131" s="496"/>
      <c r="Y131" s="496"/>
      <c r="Z131" s="496"/>
      <c r="AA131" s="496"/>
      <c r="AB131" s="496"/>
      <c r="AC131" s="496"/>
    </row>
    <row r="132" spans="1:54" ht="92.25" hidden="1" customHeight="1" x14ac:dyDescent="0.2">
      <c r="A132" s="496"/>
      <c r="B132" s="496"/>
      <c r="C132" s="496"/>
      <c r="D132" s="496"/>
      <c r="E132" s="496"/>
      <c r="F132" s="496"/>
      <c r="G132" s="496"/>
      <c r="H132" s="496"/>
      <c r="I132" s="496"/>
      <c r="J132" s="496"/>
      <c r="K132" s="496"/>
      <c r="L132" s="496"/>
      <c r="M132" s="496"/>
      <c r="N132" s="496"/>
      <c r="O132" s="496"/>
      <c r="P132" s="496"/>
      <c r="Q132" s="496"/>
      <c r="R132" s="496"/>
      <c r="S132" s="496"/>
      <c r="T132" s="496"/>
      <c r="U132" s="496"/>
      <c r="V132" s="496"/>
      <c r="W132" s="496"/>
      <c r="X132" s="496"/>
      <c r="Y132" s="496"/>
      <c r="Z132" s="496"/>
      <c r="AA132" s="496"/>
      <c r="AB132" s="496"/>
      <c r="AC132" s="496"/>
      <c r="AW132" s="426"/>
      <c r="AX132" s="425"/>
      <c r="AY132" s="425"/>
      <c r="AZ132" s="425"/>
      <c r="BA132" s="425"/>
      <c r="BB132" s="425"/>
    </row>
    <row r="133" spans="1:54" ht="35.25" hidden="1" customHeight="1" x14ac:dyDescent="0.2">
      <c r="A133" s="496"/>
      <c r="B133" s="496"/>
      <c r="C133" s="496"/>
      <c r="D133" s="496"/>
      <c r="E133" s="496"/>
      <c r="F133" s="496"/>
      <c r="G133" s="496"/>
      <c r="H133" s="496"/>
      <c r="I133" s="496"/>
      <c r="J133" s="496"/>
      <c r="K133" s="496"/>
      <c r="L133" s="496"/>
      <c r="M133" s="496"/>
      <c r="N133" s="496"/>
      <c r="O133" s="496"/>
      <c r="P133" s="496"/>
      <c r="Q133" s="496"/>
      <c r="R133" s="496"/>
      <c r="S133" s="496"/>
      <c r="T133" s="496"/>
      <c r="U133" s="496"/>
      <c r="V133" s="496"/>
      <c r="W133" s="496"/>
      <c r="X133" s="496"/>
      <c r="Y133" s="496"/>
      <c r="Z133" s="496"/>
      <c r="AA133" s="496"/>
      <c r="AB133" s="496"/>
      <c r="AC133" s="496"/>
    </row>
    <row r="134" spans="1:54" ht="63.75" hidden="1" customHeight="1" x14ac:dyDescent="0.2">
      <c r="A134" s="496"/>
      <c r="B134" s="496"/>
      <c r="C134" s="496"/>
      <c r="D134" s="496"/>
      <c r="E134" s="496"/>
      <c r="F134" s="496"/>
      <c r="G134" s="496"/>
      <c r="H134" s="496"/>
      <c r="I134" s="496"/>
      <c r="J134" s="496"/>
      <c r="K134" s="496"/>
      <c r="L134" s="496"/>
      <c r="M134" s="496"/>
      <c r="N134" s="496"/>
      <c r="O134" s="496"/>
      <c r="P134" s="496"/>
      <c r="Q134" s="496"/>
      <c r="R134" s="496"/>
      <c r="S134" s="496"/>
      <c r="T134" s="496"/>
      <c r="U134" s="496"/>
      <c r="V134" s="496"/>
      <c r="W134" s="496"/>
      <c r="X134" s="496"/>
      <c r="Y134" s="496"/>
      <c r="Z134" s="496"/>
      <c r="AA134" s="496"/>
      <c r="AB134" s="496"/>
      <c r="AC134" s="496"/>
    </row>
    <row r="135" spans="1:54" ht="15" hidden="1" customHeight="1" x14ac:dyDescent="0.2">
      <c r="A135" s="496"/>
      <c r="B135" s="496"/>
      <c r="C135" s="496"/>
      <c r="D135" s="496"/>
      <c r="E135" s="496"/>
      <c r="F135" s="496"/>
      <c r="G135" s="496"/>
      <c r="H135" s="496"/>
      <c r="I135" s="496"/>
      <c r="J135" s="496"/>
      <c r="K135" s="496"/>
      <c r="L135" s="496"/>
      <c r="M135" s="496"/>
      <c r="N135" s="496"/>
      <c r="O135" s="496"/>
      <c r="P135" s="496"/>
      <c r="Q135" s="496"/>
      <c r="R135" s="496"/>
      <c r="S135" s="496"/>
      <c r="T135" s="496"/>
      <c r="U135" s="496"/>
      <c r="V135" s="496"/>
      <c r="W135" s="496"/>
      <c r="X135" s="496"/>
      <c r="Y135" s="496"/>
      <c r="Z135" s="496"/>
      <c r="AA135" s="496"/>
      <c r="AB135" s="496"/>
      <c r="AC135" s="496"/>
    </row>
    <row r="136" spans="1:54" ht="15" hidden="1" customHeight="1" x14ac:dyDescent="0.2">
      <c r="A136" s="496"/>
      <c r="B136" s="496"/>
      <c r="C136" s="496"/>
      <c r="D136" s="496"/>
      <c r="E136" s="496"/>
      <c r="F136" s="496"/>
      <c r="G136" s="496"/>
      <c r="H136" s="496"/>
      <c r="I136" s="496"/>
      <c r="J136" s="496"/>
      <c r="K136" s="496"/>
      <c r="L136" s="496"/>
      <c r="M136" s="496"/>
      <c r="N136" s="496"/>
      <c r="O136" s="496"/>
      <c r="P136" s="496"/>
      <c r="Q136" s="496"/>
      <c r="R136" s="496"/>
      <c r="S136" s="496"/>
      <c r="T136" s="496"/>
      <c r="U136" s="496"/>
      <c r="V136" s="496"/>
      <c r="W136" s="496"/>
      <c r="X136" s="496"/>
      <c r="Y136" s="496"/>
      <c r="Z136" s="496"/>
      <c r="AA136" s="496"/>
      <c r="AB136" s="496"/>
      <c r="AC136" s="496"/>
    </row>
    <row r="137" spans="1:54" ht="15" hidden="1" customHeight="1" x14ac:dyDescent="0.2">
      <c r="A137" s="496"/>
      <c r="B137" s="496"/>
      <c r="C137" s="496"/>
      <c r="D137" s="496"/>
      <c r="E137" s="496"/>
      <c r="F137" s="496"/>
      <c r="G137" s="496"/>
      <c r="H137" s="496"/>
      <c r="I137" s="496"/>
      <c r="J137" s="496"/>
      <c r="K137" s="496"/>
      <c r="L137" s="496"/>
      <c r="M137" s="496"/>
      <c r="N137" s="496"/>
      <c r="O137" s="496"/>
      <c r="P137" s="496"/>
      <c r="Q137" s="496"/>
      <c r="R137" s="496"/>
      <c r="S137" s="496"/>
      <c r="T137" s="496"/>
      <c r="U137" s="496"/>
      <c r="V137" s="496"/>
      <c r="W137" s="496"/>
      <c r="X137" s="496"/>
      <c r="Y137" s="496"/>
      <c r="Z137" s="496"/>
      <c r="AA137" s="496"/>
      <c r="AB137" s="496"/>
      <c r="AC137" s="496"/>
      <c r="AD137" s="428"/>
    </row>
    <row r="138" spans="1:54" ht="10.5" hidden="1" customHeight="1" x14ac:dyDescent="0.2">
      <c r="A138" s="496"/>
      <c r="B138" s="496"/>
      <c r="C138" s="496"/>
      <c r="D138" s="496"/>
      <c r="E138" s="496"/>
      <c r="F138" s="496"/>
      <c r="G138" s="496"/>
      <c r="H138" s="496"/>
      <c r="I138" s="496"/>
      <c r="J138" s="496"/>
      <c r="K138" s="496"/>
      <c r="L138" s="496"/>
      <c r="M138" s="496"/>
      <c r="N138" s="496"/>
      <c r="O138" s="496"/>
      <c r="P138" s="496"/>
      <c r="Q138" s="496"/>
      <c r="R138" s="496"/>
      <c r="S138" s="496"/>
      <c r="T138" s="496"/>
      <c r="U138" s="496"/>
      <c r="V138" s="496"/>
      <c r="W138" s="496"/>
      <c r="X138" s="496"/>
      <c r="Y138" s="496"/>
      <c r="Z138" s="496"/>
      <c r="AA138" s="496"/>
      <c r="AB138" s="496"/>
      <c r="AC138" s="496"/>
    </row>
    <row r="139" spans="1:54" ht="15" hidden="1" customHeight="1" x14ac:dyDescent="0.2">
      <c r="A139" s="496"/>
      <c r="B139" s="496"/>
      <c r="C139" s="496"/>
      <c r="D139" s="496"/>
      <c r="E139" s="496"/>
      <c r="F139" s="496"/>
      <c r="G139" s="496"/>
      <c r="H139" s="496"/>
      <c r="I139" s="496"/>
      <c r="J139" s="496"/>
      <c r="K139" s="496"/>
      <c r="L139" s="496"/>
      <c r="M139" s="496"/>
      <c r="N139" s="496"/>
      <c r="O139" s="496"/>
      <c r="P139" s="496"/>
      <c r="Q139" s="496"/>
      <c r="R139" s="496"/>
      <c r="S139" s="496"/>
      <c r="T139" s="496"/>
      <c r="U139" s="496"/>
      <c r="V139" s="496"/>
      <c r="W139" s="496"/>
      <c r="X139" s="496"/>
      <c r="Y139" s="496"/>
      <c r="Z139" s="496"/>
      <c r="AA139" s="496"/>
      <c r="AB139" s="496"/>
      <c r="AC139" s="496"/>
    </row>
    <row r="140" spans="1:54" ht="30.75" customHeight="1" x14ac:dyDescent="0.25">
      <c r="A140" s="474" t="s">
        <v>535</v>
      </c>
      <c r="B140" s="423"/>
      <c r="C140" s="423"/>
      <c r="D140" s="423"/>
      <c r="E140" s="423"/>
      <c r="F140" s="423"/>
      <c r="G140" s="423"/>
      <c r="H140" s="371"/>
      <c r="I140" s="371"/>
      <c r="J140" s="371"/>
      <c r="K140" s="371"/>
      <c r="L140" s="371"/>
      <c r="M140" s="371"/>
      <c r="N140" s="371"/>
      <c r="O140" s="371"/>
      <c r="P140" s="371"/>
      <c r="Q140" s="371"/>
      <c r="R140" s="371"/>
      <c r="S140" s="371"/>
      <c r="T140" s="371"/>
      <c r="U140" s="371"/>
      <c r="V140" s="371"/>
      <c r="W140" s="371"/>
      <c r="X140" s="371"/>
      <c r="Y140" s="371"/>
      <c r="Z140" s="371"/>
      <c r="AA140" s="495" t="s">
        <v>73</v>
      </c>
      <c r="AB140" s="495"/>
      <c r="AC140" s="495"/>
    </row>
    <row r="141" spans="1:54" ht="40.5" customHeight="1" x14ac:dyDescent="0.2">
      <c r="A141" s="519" t="s">
        <v>530</v>
      </c>
      <c r="B141" s="520"/>
      <c r="C141" s="520"/>
      <c r="D141" s="520"/>
      <c r="E141" s="520"/>
      <c r="F141" s="520"/>
      <c r="G141" s="520"/>
      <c r="H141" s="520"/>
      <c r="I141" s="520"/>
      <c r="J141" s="520"/>
      <c r="K141" s="520"/>
      <c r="L141" s="520"/>
      <c r="M141" s="520"/>
      <c r="N141" s="520"/>
      <c r="O141" s="520"/>
      <c r="P141" s="520"/>
      <c r="Q141" s="520"/>
      <c r="R141" s="520"/>
      <c r="S141" s="520"/>
      <c r="T141" s="520"/>
      <c r="U141" s="520"/>
      <c r="V141" s="520"/>
      <c r="W141" s="520"/>
      <c r="X141" s="520"/>
      <c r="Y141" s="520"/>
      <c r="Z141" s="521"/>
      <c r="AA141" s="522"/>
      <c r="AB141" s="522"/>
      <c r="AC141" s="522"/>
    </row>
    <row r="142" spans="1:54" ht="15" customHeight="1" x14ac:dyDescent="0.2">
      <c r="A142" s="462"/>
      <c r="B142" s="423"/>
      <c r="C142" s="423"/>
      <c r="D142" s="423"/>
      <c r="E142" s="423"/>
      <c r="F142" s="423"/>
      <c r="G142" s="423"/>
      <c r="H142" s="371"/>
      <c r="I142" s="371"/>
      <c r="J142" s="371"/>
      <c r="K142" s="371"/>
      <c r="L142" s="371"/>
      <c r="M142" s="371"/>
      <c r="N142" s="371"/>
      <c r="O142" s="371"/>
      <c r="P142" s="371"/>
      <c r="Q142" s="371"/>
      <c r="R142" s="371"/>
      <c r="S142" s="371"/>
      <c r="T142" s="371"/>
      <c r="U142" s="371"/>
      <c r="V142" s="371"/>
      <c r="W142" s="371"/>
      <c r="X142" s="371"/>
      <c r="Y142" s="371"/>
      <c r="Z142" s="371"/>
      <c r="AA142" s="371"/>
      <c r="AB142" s="371"/>
      <c r="AC142" s="371"/>
    </row>
    <row r="143" spans="1:54" ht="25.5" customHeight="1" x14ac:dyDescent="0.2">
      <c r="A143" s="523" t="s">
        <v>531</v>
      </c>
      <c r="B143" s="524"/>
      <c r="C143" s="524"/>
      <c r="D143" s="524"/>
      <c r="E143" s="524"/>
      <c r="F143" s="524"/>
      <c r="G143" s="524"/>
      <c r="H143" s="524"/>
      <c r="I143" s="524"/>
      <c r="J143" s="524"/>
      <c r="K143" s="524"/>
      <c r="L143" s="524"/>
      <c r="M143" s="524"/>
      <c r="N143" s="524"/>
      <c r="O143" s="524"/>
      <c r="P143" s="524"/>
      <c r="Q143" s="524"/>
      <c r="R143" s="524"/>
      <c r="S143" s="524"/>
      <c r="T143" s="524"/>
      <c r="U143" s="524"/>
      <c r="V143" s="524"/>
      <c r="W143" s="524"/>
      <c r="X143" s="524"/>
      <c r="Y143" s="524"/>
      <c r="Z143" s="524"/>
      <c r="AA143" s="524"/>
      <c r="AB143" s="524"/>
      <c r="AC143" s="525"/>
    </row>
    <row r="144" spans="1:54" x14ac:dyDescent="0.2">
      <c r="A144" s="526"/>
      <c r="B144" s="527"/>
      <c r="C144" s="527"/>
      <c r="D144" s="527"/>
      <c r="E144" s="527"/>
      <c r="F144" s="527"/>
      <c r="G144" s="527"/>
      <c r="H144" s="527"/>
      <c r="I144" s="527"/>
      <c r="J144" s="527"/>
      <c r="K144" s="527"/>
      <c r="L144" s="527"/>
      <c r="M144" s="527"/>
      <c r="N144" s="527"/>
      <c r="O144" s="527"/>
      <c r="P144" s="527"/>
      <c r="Q144" s="527"/>
      <c r="R144" s="527"/>
      <c r="S144" s="527"/>
      <c r="T144" s="527"/>
      <c r="U144" s="527"/>
      <c r="V144" s="527"/>
      <c r="W144" s="527"/>
      <c r="X144" s="527"/>
      <c r="Y144" s="527"/>
      <c r="Z144" s="527"/>
      <c r="AA144" s="527"/>
      <c r="AB144" s="527"/>
      <c r="AC144" s="528"/>
      <c r="AT144" s="328">
        <f>A144</f>
        <v>0</v>
      </c>
    </row>
    <row r="145" spans="1:63" ht="15" customHeight="1" x14ac:dyDescent="0.2">
      <c r="A145" s="423"/>
      <c r="B145" s="423"/>
      <c r="C145" s="423"/>
      <c r="D145" s="423"/>
      <c r="E145" s="423"/>
      <c r="F145" s="423"/>
      <c r="G145" s="423"/>
      <c r="H145" s="371"/>
      <c r="I145" s="371"/>
      <c r="J145" s="371"/>
      <c r="K145" s="371"/>
      <c r="L145" s="371"/>
      <c r="M145" s="371"/>
      <c r="N145" s="371"/>
      <c r="O145" s="371"/>
      <c r="P145" s="371"/>
      <c r="Q145" s="371"/>
      <c r="R145" s="371"/>
      <c r="S145" s="371"/>
      <c r="T145" s="371"/>
      <c r="U145" s="371"/>
      <c r="V145" s="371"/>
      <c r="W145" s="371"/>
      <c r="X145" s="371"/>
      <c r="Y145" s="371"/>
      <c r="Z145" s="371"/>
      <c r="AA145" s="371"/>
      <c r="AB145" s="371"/>
      <c r="AC145" s="371"/>
      <c r="BK145" s="341"/>
    </row>
    <row r="146" spans="1:63" ht="13.9" customHeight="1" x14ac:dyDescent="0.2">
      <c r="A146" s="499" t="s">
        <v>532</v>
      </c>
      <c r="B146" s="499"/>
      <c r="C146" s="499"/>
      <c r="D146" s="499"/>
      <c r="E146" s="499"/>
      <c r="F146" s="499"/>
      <c r="G146" s="499"/>
      <c r="H146" s="499"/>
      <c r="I146" s="499"/>
      <c r="J146" s="499"/>
      <c r="K146" s="499"/>
      <c r="L146" s="499"/>
      <c r="M146" s="499"/>
      <c r="N146" s="499"/>
      <c r="O146" s="499"/>
      <c r="P146" s="499"/>
      <c r="Q146" s="499"/>
      <c r="R146" s="499"/>
      <c r="S146" s="499"/>
      <c r="T146" s="499"/>
      <c r="U146" s="499"/>
      <c r="V146" s="499"/>
      <c r="W146" s="499"/>
      <c r="X146" s="499"/>
      <c r="Y146" s="499"/>
      <c r="Z146" s="499"/>
      <c r="AA146" s="499"/>
      <c r="AB146" s="499"/>
      <c r="AC146" s="499"/>
    </row>
    <row r="147" spans="1:63" ht="72" customHeight="1" x14ac:dyDescent="0.2">
      <c r="A147" s="529" t="s">
        <v>400</v>
      </c>
      <c r="B147" s="530"/>
      <c r="C147" s="530"/>
      <c r="D147" s="530"/>
      <c r="E147" s="530"/>
      <c r="F147" s="530"/>
      <c r="G147" s="531"/>
      <c r="H147" s="532" t="s">
        <v>401</v>
      </c>
      <c r="I147" s="497"/>
      <c r="J147" s="497"/>
      <c r="K147" s="497"/>
      <c r="L147" s="497"/>
      <c r="M147" s="497"/>
      <c r="N147" s="497"/>
      <c r="O147" s="497"/>
      <c r="P147" s="497"/>
      <c r="Q147" s="497"/>
      <c r="R147" s="497"/>
      <c r="S147" s="497"/>
      <c r="T147" s="497"/>
      <c r="U147" s="497"/>
      <c r="V147" s="497"/>
      <c r="W147" s="497"/>
      <c r="X147" s="497"/>
      <c r="Y147" s="497"/>
      <c r="Z147" s="497"/>
      <c r="AA147" s="497"/>
      <c r="AB147" s="497"/>
      <c r="AC147" s="498"/>
    </row>
    <row r="148" spans="1:63" ht="42.75" customHeight="1" x14ac:dyDescent="0.2">
      <c r="A148" s="533" t="s">
        <v>402</v>
      </c>
      <c r="B148" s="534"/>
      <c r="C148" s="534"/>
      <c r="D148" s="534"/>
      <c r="E148" s="534"/>
      <c r="F148" s="534"/>
      <c r="G148" s="534"/>
      <c r="H148" s="497" t="s">
        <v>403</v>
      </c>
      <c r="I148" s="497"/>
      <c r="J148" s="497"/>
      <c r="K148" s="497"/>
      <c r="L148" s="497"/>
      <c r="M148" s="497"/>
      <c r="N148" s="497"/>
      <c r="O148" s="497"/>
      <c r="P148" s="497"/>
      <c r="Q148" s="497"/>
      <c r="R148" s="497"/>
      <c r="S148" s="497"/>
      <c r="T148" s="497"/>
      <c r="U148" s="497"/>
      <c r="V148" s="497"/>
      <c r="W148" s="497"/>
      <c r="X148" s="497"/>
      <c r="Y148" s="497"/>
      <c r="Z148" s="497"/>
      <c r="AA148" s="497"/>
      <c r="AB148" s="497"/>
      <c r="AC148" s="498"/>
    </row>
    <row r="149" spans="1:63" ht="13.9" customHeight="1" x14ac:dyDescent="0.2">
      <c r="A149" s="516"/>
      <c r="B149" s="516"/>
      <c r="C149" s="516"/>
      <c r="D149" s="516"/>
      <c r="E149" s="516"/>
      <c r="F149" s="516"/>
      <c r="G149" s="516"/>
      <c r="H149" s="516"/>
      <c r="I149" s="516"/>
      <c r="J149" s="516"/>
      <c r="K149" s="516"/>
      <c r="L149" s="516"/>
      <c r="M149" s="516"/>
      <c r="N149" s="516"/>
      <c r="O149" s="516"/>
      <c r="P149" s="516"/>
      <c r="Q149" s="516"/>
      <c r="R149" s="516"/>
      <c r="S149" s="516"/>
      <c r="T149" s="516"/>
      <c r="U149" s="516"/>
      <c r="V149" s="516"/>
      <c r="W149" s="516"/>
      <c r="X149" s="516"/>
      <c r="Y149" s="516"/>
      <c r="Z149" s="516"/>
      <c r="AA149" s="516"/>
      <c r="AB149" s="516"/>
      <c r="AC149" s="516"/>
    </row>
    <row r="150" spans="1:63" s="428" customFormat="1" ht="13.9" customHeight="1" x14ac:dyDescent="0.2">
      <c r="A150" s="480"/>
      <c r="B150" s="480"/>
      <c r="C150" s="480"/>
      <c r="D150" s="480"/>
      <c r="E150" s="480"/>
      <c r="F150" s="480"/>
      <c r="G150" s="480"/>
      <c r="H150" s="480"/>
      <c r="I150" s="480"/>
      <c r="J150" s="480"/>
      <c r="K150" s="480"/>
      <c r="L150" s="480"/>
      <c r="M150" s="480"/>
      <c r="N150" s="480"/>
      <c r="O150" s="480"/>
      <c r="P150" s="480"/>
      <c r="Q150" s="480"/>
      <c r="R150" s="480"/>
      <c r="S150" s="480"/>
      <c r="T150" s="480"/>
      <c r="U150" s="480"/>
      <c r="V150" s="480"/>
      <c r="W150" s="480"/>
      <c r="X150" s="480"/>
      <c r="Y150" s="480"/>
      <c r="Z150" s="480"/>
      <c r="AA150" s="480"/>
      <c r="AB150" s="480"/>
      <c r="AC150" s="480"/>
      <c r="AD150" s="207"/>
      <c r="AM150" s="479"/>
      <c r="AN150" s="479"/>
      <c r="AO150" s="479"/>
      <c r="AP150" s="479"/>
      <c r="AT150" s="478"/>
    </row>
    <row r="151" spans="1:63" s="428" customFormat="1" ht="36" customHeight="1" x14ac:dyDescent="0.2">
      <c r="A151" s="474" t="s">
        <v>548</v>
      </c>
      <c r="B151" s="488"/>
      <c r="C151" s="488"/>
      <c r="D151" s="488"/>
      <c r="E151" s="488"/>
      <c r="F151" s="488"/>
      <c r="G151" s="488"/>
      <c r="H151" s="488"/>
      <c r="I151" s="488"/>
      <c r="J151" s="488"/>
      <c r="K151" s="488"/>
      <c r="L151" s="488"/>
      <c r="M151" s="488"/>
      <c r="N151" s="488"/>
      <c r="O151" s="488"/>
      <c r="P151" s="488"/>
      <c r="Q151" s="488"/>
      <c r="R151" s="488"/>
      <c r="S151" s="488"/>
      <c r="T151" s="488"/>
      <c r="U151" s="488"/>
      <c r="V151" s="488"/>
      <c r="W151" s="488"/>
      <c r="X151" s="488"/>
      <c r="Y151" s="488"/>
      <c r="Z151" s="488"/>
      <c r="AA151" s="481"/>
      <c r="AB151" s="481"/>
      <c r="AC151" s="481"/>
      <c r="AD151" s="207"/>
      <c r="AM151" s="479"/>
      <c r="AN151" s="479"/>
      <c r="AO151" s="479"/>
      <c r="AP151" s="479"/>
      <c r="AT151" s="478"/>
    </row>
    <row r="152" spans="1:63" s="428" customFormat="1" ht="46.5" hidden="1" customHeight="1" x14ac:dyDescent="0.2">
      <c r="A152" s="481"/>
      <c r="B152" s="481"/>
      <c r="C152" s="481"/>
      <c r="D152" s="481"/>
      <c r="E152" s="481"/>
      <c r="F152" s="481"/>
      <c r="G152" s="481"/>
      <c r="H152" s="481"/>
      <c r="I152" s="481"/>
      <c r="J152" s="481"/>
      <c r="K152" s="481"/>
      <c r="L152" s="481"/>
      <c r="M152" s="481"/>
      <c r="N152" s="481"/>
      <c r="O152" s="481"/>
      <c r="P152" s="481"/>
      <c r="Q152" s="481"/>
      <c r="R152" s="481"/>
      <c r="S152" s="481"/>
      <c r="T152" s="481"/>
      <c r="U152" s="481"/>
      <c r="V152" s="481"/>
      <c r="W152" s="481"/>
      <c r="X152" s="481"/>
      <c r="Y152" s="481"/>
      <c r="Z152" s="481"/>
      <c r="AA152" s="481"/>
      <c r="AB152" s="481"/>
      <c r="AC152" s="481"/>
      <c r="AD152" s="207"/>
      <c r="AM152" s="479"/>
      <c r="AN152" s="479"/>
      <c r="AO152" s="479"/>
      <c r="AP152" s="479"/>
      <c r="AT152" s="478"/>
    </row>
    <row r="153" spans="1:63" s="428" customFormat="1" ht="13.9" hidden="1" customHeight="1" x14ac:dyDescent="0.2">
      <c r="A153" s="481"/>
      <c r="B153" s="481"/>
      <c r="C153" s="481"/>
      <c r="D153" s="481"/>
      <c r="E153" s="481"/>
      <c r="F153" s="481"/>
      <c r="G153" s="481"/>
      <c r="H153" s="481"/>
      <c r="I153" s="481"/>
      <c r="J153" s="481"/>
      <c r="K153" s="481"/>
      <c r="L153" s="481"/>
      <c r="M153" s="481"/>
      <c r="N153" s="481"/>
      <c r="O153" s="481"/>
      <c r="P153" s="481"/>
      <c r="Q153" s="481"/>
      <c r="R153" s="481"/>
      <c r="S153" s="481"/>
      <c r="T153" s="481"/>
      <c r="U153" s="481"/>
      <c r="V153" s="481"/>
      <c r="W153" s="481"/>
      <c r="X153" s="481"/>
      <c r="Y153" s="481"/>
      <c r="Z153" s="481"/>
      <c r="AA153" s="481"/>
      <c r="AB153" s="481"/>
      <c r="AC153" s="481"/>
      <c r="AD153" s="207"/>
      <c r="AM153" s="479"/>
      <c r="AN153" s="479"/>
      <c r="AO153" s="479"/>
      <c r="AP153" s="479"/>
      <c r="AT153" s="478"/>
    </row>
    <row r="154" spans="1:63" s="428" customFormat="1" ht="13.9" hidden="1" customHeight="1" x14ac:dyDescent="0.2">
      <c r="A154" s="481"/>
      <c r="B154" s="481"/>
      <c r="C154" s="481"/>
      <c r="D154" s="481"/>
      <c r="E154" s="481"/>
      <c r="F154" s="481"/>
      <c r="G154" s="481"/>
      <c r="H154" s="481"/>
      <c r="I154" s="481"/>
      <c r="J154" s="481"/>
      <c r="K154" s="481"/>
      <c r="L154" s="481"/>
      <c r="M154" s="481"/>
      <c r="N154" s="481"/>
      <c r="O154" s="481"/>
      <c r="P154" s="481"/>
      <c r="Q154" s="481"/>
      <c r="R154" s="481"/>
      <c r="S154" s="481"/>
      <c r="T154" s="481"/>
      <c r="U154" s="481"/>
      <c r="V154" s="481"/>
      <c r="W154" s="481"/>
      <c r="X154" s="481"/>
      <c r="Y154" s="481"/>
      <c r="Z154" s="481"/>
      <c r="AA154" s="481"/>
      <c r="AB154" s="481"/>
      <c r="AC154" s="481"/>
      <c r="AD154" s="207"/>
      <c r="AM154" s="479"/>
      <c r="AN154" s="479"/>
      <c r="AO154" s="479"/>
      <c r="AP154" s="479"/>
      <c r="AT154" s="478"/>
    </row>
    <row r="155" spans="1:63" s="428" customFormat="1" hidden="1" x14ac:dyDescent="0.2">
      <c r="A155" s="481"/>
      <c r="B155" s="481"/>
      <c r="C155" s="481"/>
      <c r="D155" s="481"/>
      <c r="E155" s="481"/>
      <c r="F155" s="481"/>
      <c r="G155" s="481"/>
      <c r="H155" s="481"/>
      <c r="I155" s="481"/>
      <c r="J155" s="481"/>
      <c r="K155" s="481"/>
      <c r="L155" s="481"/>
      <c r="M155" s="481"/>
      <c r="N155" s="481"/>
      <c r="O155" s="481"/>
      <c r="P155" s="481"/>
      <c r="Q155" s="481"/>
      <c r="R155" s="481"/>
      <c r="S155" s="481"/>
      <c r="T155" s="481"/>
      <c r="U155" s="481"/>
      <c r="V155" s="481"/>
      <c r="W155" s="481"/>
      <c r="X155" s="481"/>
      <c r="Y155" s="481"/>
      <c r="Z155" s="481"/>
      <c r="AA155" s="481"/>
      <c r="AB155" s="481"/>
      <c r="AC155" s="481"/>
      <c r="AD155" s="207"/>
      <c r="AM155" s="479"/>
      <c r="AN155" s="479"/>
      <c r="AO155" s="479"/>
      <c r="AP155" s="479"/>
      <c r="AT155" s="485"/>
    </row>
    <row r="156" spans="1:63" s="428" customFormat="1" ht="13.9" hidden="1" customHeight="1" x14ac:dyDescent="0.2">
      <c r="A156" s="481"/>
      <c r="B156" s="481"/>
      <c r="C156" s="481"/>
      <c r="D156" s="481"/>
      <c r="E156" s="481"/>
      <c r="F156" s="481"/>
      <c r="G156" s="481"/>
      <c r="H156" s="481"/>
      <c r="I156" s="481"/>
      <c r="J156" s="481"/>
      <c r="K156" s="481"/>
      <c r="L156" s="481"/>
      <c r="M156" s="481"/>
      <c r="N156" s="481"/>
      <c r="O156" s="481"/>
      <c r="P156" s="481"/>
      <c r="Q156" s="481"/>
      <c r="R156" s="481"/>
      <c r="S156" s="481"/>
      <c r="T156" s="481"/>
      <c r="U156" s="481"/>
      <c r="V156" s="481"/>
      <c r="W156" s="481"/>
      <c r="X156" s="481"/>
      <c r="Y156" s="481"/>
      <c r="Z156" s="481"/>
      <c r="AA156" s="481"/>
      <c r="AB156" s="481"/>
      <c r="AC156" s="481"/>
      <c r="AD156" s="207"/>
      <c r="AM156" s="479"/>
      <c r="AN156" s="479"/>
      <c r="AO156" s="479"/>
      <c r="AP156" s="479"/>
      <c r="AT156" s="478"/>
    </row>
    <row r="157" spans="1:63" s="428" customFormat="1" ht="13.9" hidden="1" customHeight="1" x14ac:dyDescent="0.2">
      <c r="A157" s="481"/>
      <c r="B157" s="481"/>
      <c r="C157" s="481"/>
      <c r="D157" s="481"/>
      <c r="E157" s="481"/>
      <c r="F157" s="481"/>
      <c r="G157" s="481"/>
      <c r="H157" s="481"/>
      <c r="I157" s="481"/>
      <c r="J157" s="481"/>
      <c r="K157" s="481"/>
      <c r="L157" s="481"/>
      <c r="M157" s="481"/>
      <c r="N157" s="481"/>
      <c r="O157" s="481"/>
      <c r="P157" s="481"/>
      <c r="Q157" s="481"/>
      <c r="R157" s="481"/>
      <c r="S157" s="481"/>
      <c r="T157" s="481"/>
      <c r="U157" s="481"/>
      <c r="V157" s="481"/>
      <c r="W157" s="481"/>
      <c r="X157" s="481"/>
      <c r="Y157" s="481"/>
      <c r="Z157" s="481"/>
      <c r="AA157" s="481"/>
      <c r="AB157" s="481"/>
      <c r="AC157" s="481"/>
      <c r="AD157" s="207"/>
      <c r="AM157" s="479"/>
      <c r="AN157" s="479"/>
      <c r="AO157" s="479"/>
      <c r="AP157" s="479"/>
      <c r="AT157" s="478"/>
    </row>
    <row r="158" spans="1:63" s="428" customFormat="1" ht="13.9" hidden="1" customHeight="1" x14ac:dyDescent="0.2">
      <c r="A158" s="481"/>
      <c r="B158" s="481"/>
      <c r="C158" s="481"/>
      <c r="D158" s="481"/>
      <c r="E158" s="481"/>
      <c r="F158" s="481"/>
      <c r="G158" s="481"/>
      <c r="H158" s="481"/>
      <c r="I158" s="481"/>
      <c r="J158" s="481"/>
      <c r="K158" s="481"/>
      <c r="L158" s="481"/>
      <c r="M158" s="481"/>
      <c r="N158" s="481"/>
      <c r="O158" s="481"/>
      <c r="P158" s="481"/>
      <c r="Q158" s="481"/>
      <c r="R158" s="481"/>
      <c r="S158" s="481"/>
      <c r="T158" s="481"/>
      <c r="U158" s="481"/>
      <c r="V158" s="481"/>
      <c r="W158" s="481"/>
      <c r="X158" s="481"/>
      <c r="Y158" s="481"/>
      <c r="Z158" s="481"/>
      <c r="AA158" s="481"/>
      <c r="AB158" s="481"/>
      <c r="AC158" s="481"/>
      <c r="AD158" s="207"/>
      <c r="AM158" s="479"/>
      <c r="AN158" s="479"/>
      <c r="AO158" s="479"/>
      <c r="AP158" s="479"/>
      <c r="AT158" s="478"/>
    </row>
    <row r="159" spans="1:63" s="428" customFormat="1" ht="96.75" hidden="1" customHeight="1" x14ac:dyDescent="0.2">
      <c r="A159" s="481"/>
      <c r="B159" s="481"/>
      <c r="C159" s="481"/>
      <c r="D159" s="481"/>
      <c r="E159" s="481"/>
      <c r="F159" s="481"/>
      <c r="G159" s="481"/>
      <c r="H159" s="481"/>
      <c r="I159" s="481"/>
      <c r="J159" s="481"/>
      <c r="K159" s="481"/>
      <c r="L159" s="481"/>
      <c r="M159" s="481"/>
      <c r="N159" s="481"/>
      <c r="O159" s="481"/>
      <c r="P159" s="481"/>
      <c r="Q159" s="481"/>
      <c r="R159" s="481"/>
      <c r="S159" s="481"/>
      <c r="T159" s="481"/>
      <c r="U159" s="481"/>
      <c r="V159" s="481"/>
      <c r="W159" s="481"/>
      <c r="X159" s="481"/>
      <c r="Y159" s="481"/>
      <c r="Z159" s="481"/>
      <c r="AA159" s="481"/>
      <c r="AB159" s="481"/>
      <c r="AC159" s="481"/>
      <c r="AD159" s="207"/>
      <c r="AM159" s="479"/>
      <c r="AN159" s="479"/>
      <c r="AO159" s="479"/>
      <c r="AP159" s="479"/>
      <c r="AT159" s="478"/>
    </row>
    <row r="160" spans="1:63" s="428" customFormat="1" ht="13.9" hidden="1" customHeight="1" x14ac:dyDescent="0.2">
      <c r="A160" s="481"/>
      <c r="B160" s="481"/>
      <c r="C160" s="481"/>
      <c r="D160" s="481"/>
      <c r="E160" s="481"/>
      <c r="F160" s="481"/>
      <c r="G160" s="481"/>
      <c r="H160" s="481"/>
      <c r="I160" s="481"/>
      <c r="J160" s="481"/>
      <c r="K160" s="481"/>
      <c r="L160" s="481"/>
      <c r="M160" s="481"/>
      <c r="N160" s="481"/>
      <c r="O160" s="481"/>
      <c r="P160" s="481"/>
      <c r="Q160" s="481"/>
      <c r="R160" s="481"/>
      <c r="S160" s="481"/>
      <c r="T160" s="481"/>
      <c r="U160" s="481"/>
      <c r="V160" s="481"/>
      <c r="W160" s="481"/>
      <c r="X160" s="481"/>
      <c r="Y160" s="481"/>
      <c r="Z160" s="481"/>
      <c r="AA160" s="481"/>
      <c r="AB160" s="481"/>
      <c r="AC160" s="481"/>
      <c r="AD160" s="207"/>
      <c r="AM160" s="479"/>
      <c r="AN160" s="479"/>
      <c r="AO160" s="479"/>
      <c r="AP160" s="479"/>
      <c r="AT160" s="478"/>
    </row>
    <row r="161" spans="1:70" s="428" customFormat="1" ht="13.9" hidden="1" customHeight="1" x14ac:dyDescent="0.2">
      <c r="A161" s="480"/>
      <c r="B161" s="480"/>
      <c r="C161" s="480"/>
      <c r="D161" s="480"/>
      <c r="E161" s="480"/>
      <c r="F161" s="480"/>
      <c r="G161" s="480"/>
      <c r="H161" s="480"/>
      <c r="I161" s="480"/>
      <c r="J161" s="480"/>
      <c r="K161" s="480"/>
      <c r="L161" s="480"/>
      <c r="M161" s="480"/>
      <c r="N161" s="480"/>
      <c r="O161" s="480"/>
      <c r="P161" s="480"/>
      <c r="Q161" s="480"/>
      <c r="R161" s="480"/>
      <c r="S161" s="480"/>
      <c r="T161" s="480"/>
      <c r="U161" s="480"/>
      <c r="V161" s="480"/>
      <c r="W161" s="480"/>
      <c r="X161" s="480"/>
      <c r="Y161" s="480"/>
      <c r="Z161" s="480"/>
      <c r="AA161" s="480"/>
      <c r="AB161" s="480"/>
      <c r="AC161" s="480"/>
      <c r="AD161" s="207"/>
      <c r="AM161" s="479"/>
      <c r="AN161" s="479"/>
      <c r="AO161" s="479"/>
      <c r="AP161" s="479"/>
      <c r="AT161" s="478"/>
    </row>
    <row r="162" spans="1:70" ht="24" hidden="1" customHeight="1" x14ac:dyDescent="0.2">
      <c r="A162" s="474"/>
      <c r="B162" s="423"/>
      <c r="C162" s="423"/>
      <c r="D162" s="423"/>
      <c r="E162" s="423"/>
      <c r="F162" s="423"/>
      <c r="G162" s="423"/>
      <c r="H162" s="371"/>
      <c r="I162" s="371"/>
      <c r="J162" s="371"/>
      <c r="K162" s="371"/>
      <c r="L162" s="371"/>
      <c r="M162" s="371"/>
      <c r="N162" s="371"/>
      <c r="O162" s="371"/>
      <c r="P162" s="371"/>
      <c r="Q162" s="371"/>
      <c r="R162" s="371"/>
      <c r="S162" s="371"/>
      <c r="T162" s="371"/>
      <c r="U162" s="371"/>
      <c r="V162" s="371"/>
      <c r="W162" s="371"/>
      <c r="X162" s="371"/>
      <c r="Y162" s="371"/>
      <c r="Z162" s="371"/>
      <c r="AA162" s="371"/>
      <c r="AB162" s="371"/>
      <c r="AC162" s="371"/>
    </row>
    <row r="163" spans="1:70" ht="13.9" hidden="1" customHeight="1" x14ac:dyDescent="0.2">
      <c r="A163" s="423"/>
      <c r="B163" s="423"/>
      <c r="C163" s="423"/>
      <c r="D163" s="423"/>
      <c r="E163" s="423"/>
      <c r="F163" s="423"/>
      <c r="G163" s="423"/>
      <c r="H163" s="371"/>
      <c r="I163" s="371"/>
      <c r="J163" s="371"/>
      <c r="K163" s="371"/>
      <c r="L163" s="371"/>
      <c r="M163" s="371"/>
      <c r="N163" s="371"/>
      <c r="O163" s="371"/>
      <c r="P163" s="371"/>
      <c r="Q163" s="371"/>
      <c r="R163" s="371"/>
      <c r="S163" s="371"/>
      <c r="T163" s="371"/>
      <c r="U163" s="371"/>
      <c r="V163" s="371"/>
      <c r="W163" s="371"/>
      <c r="X163" s="371"/>
      <c r="Y163" s="371"/>
      <c r="Z163" s="371"/>
      <c r="AA163" s="371"/>
      <c r="AB163" s="371"/>
      <c r="AC163" s="371"/>
      <c r="BK163" s="381"/>
      <c r="BL163" s="381"/>
      <c r="BM163" s="381"/>
      <c r="BN163" s="381"/>
      <c r="BO163" s="381"/>
      <c r="BP163" s="381"/>
      <c r="BQ163" s="381"/>
      <c r="BR163" s="381"/>
    </row>
    <row r="164" spans="1:70" ht="52.5" hidden="1" customHeight="1" x14ac:dyDescent="0.2">
      <c r="A164" s="752"/>
      <c r="B164" s="752"/>
      <c r="C164" s="752"/>
      <c r="D164" s="752"/>
      <c r="E164" s="752"/>
      <c r="F164" s="752"/>
      <c r="G164" s="752"/>
      <c r="H164" s="752"/>
      <c r="I164" s="752"/>
      <c r="J164" s="752"/>
      <c r="K164" s="752"/>
      <c r="L164" s="752"/>
      <c r="M164" s="752"/>
      <c r="N164" s="752"/>
      <c r="O164" s="752"/>
      <c r="P164" s="752"/>
      <c r="Q164" s="752"/>
      <c r="R164" s="752"/>
      <c r="S164" s="752"/>
      <c r="T164" s="752"/>
      <c r="U164" s="752"/>
      <c r="V164" s="752"/>
      <c r="W164" s="752"/>
      <c r="X164" s="752"/>
      <c r="Y164" s="752"/>
      <c r="Z164" s="752"/>
      <c r="AA164" s="752"/>
      <c r="AB164" s="752"/>
      <c r="AC164" s="752"/>
    </row>
    <row r="165" spans="1:70" ht="39.75" customHeight="1" x14ac:dyDescent="0.2">
      <c r="A165" s="523" t="s">
        <v>540</v>
      </c>
      <c r="B165" s="524"/>
      <c r="C165" s="524"/>
      <c r="D165" s="524"/>
      <c r="E165" s="524"/>
      <c r="F165" s="524"/>
      <c r="G165" s="524"/>
      <c r="H165" s="524"/>
      <c r="I165" s="524"/>
      <c r="J165" s="524"/>
      <c r="K165" s="524"/>
      <c r="L165" s="524"/>
      <c r="M165" s="524"/>
      <c r="N165" s="524"/>
      <c r="O165" s="524"/>
      <c r="P165" s="524"/>
      <c r="Q165" s="524"/>
      <c r="R165" s="524"/>
      <c r="S165" s="524"/>
      <c r="T165" s="524"/>
      <c r="U165" s="524"/>
      <c r="V165" s="524"/>
      <c r="W165" s="524"/>
      <c r="X165" s="524"/>
      <c r="Y165" s="524"/>
      <c r="Z165" s="524"/>
      <c r="AA165" s="524"/>
      <c r="AB165" s="524"/>
      <c r="AC165" s="525"/>
      <c r="AW165" s="473"/>
    </row>
    <row r="166" spans="1:70" ht="18.75" customHeight="1" x14ac:dyDescent="0.2">
      <c r="A166" s="701" t="s">
        <v>54</v>
      </c>
      <c r="B166" s="702"/>
      <c r="C166" s="463"/>
      <c r="D166" s="463"/>
      <c r="E166" s="463"/>
      <c r="F166" s="463"/>
      <c r="G166" s="463"/>
      <c r="H166" s="463"/>
      <c r="I166" s="463"/>
      <c r="J166" s="463"/>
      <c r="K166" s="463"/>
      <c r="L166" s="463"/>
      <c r="M166" s="463"/>
      <c r="N166" s="463"/>
      <c r="O166" s="463"/>
      <c r="P166" s="463"/>
      <c r="Q166" s="463"/>
      <c r="R166" s="463"/>
      <c r="S166" s="463"/>
      <c r="T166" s="463"/>
      <c r="U166" s="463"/>
      <c r="V166" s="463"/>
      <c r="W166" s="463"/>
      <c r="X166" s="463"/>
      <c r="Y166" s="464"/>
      <c r="Z166" s="464"/>
      <c r="AA166" s="464"/>
      <c r="AB166" s="465"/>
      <c r="AC166" s="466"/>
      <c r="AD166" s="430">
        <v>0</v>
      </c>
      <c r="BL166" s="381"/>
    </row>
    <row r="167" spans="1:70" ht="18" customHeight="1" x14ac:dyDescent="0.2">
      <c r="A167" s="706" t="s">
        <v>53</v>
      </c>
      <c r="B167" s="707"/>
      <c r="C167" s="463"/>
      <c r="D167" s="463"/>
      <c r="E167" s="463"/>
      <c r="F167" s="463"/>
      <c r="G167" s="463"/>
      <c r="H167" s="463"/>
      <c r="I167" s="463"/>
      <c r="J167" s="463"/>
      <c r="K167" s="463"/>
      <c r="L167" s="463"/>
      <c r="M167" s="463"/>
      <c r="N167" s="463"/>
      <c r="O167" s="463"/>
      <c r="P167" s="463"/>
      <c r="Q167" s="463"/>
      <c r="R167" s="463"/>
      <c r="S167" s="463"/>
      <c r="T167" s="463"/>
      <c r="U167" s="463"/>
      <c r="V167" s="463"/>
      <c r="W167" s="463"/>
      <c r="X167" s="463"/>
      <c r="Y167" s="467"/>
      <c r="Z167" s="467"/>
      <c r="AA167" s="467"/>
      <c r="AB167" s="468"/>
      <c r="AC167" s="469"/>
    </row>
    <row r="168" spans="1:70" ht="35.25" customHeight="1" x14ac:dyDescent="0.2">
      <c r="A168" s="756" t="s">
        <v>533</v>
      </c>
      <c r="B168" s="756"/>
      <c r="C168" s="756"/>
      <c r="D168" s="756"/>
      <c r="E168" s="756"/>
      <c r="F168" s="756"/>
      <c r="G168" s="756"/>
      <c r="H168" s="756"/>
      <c r="I168" s="756"/>
      <c r="J168" s="756"/>
      <c r="K168" s="756"/>
      <c r="L168" s="756"/>
      <c r="M168" s="756"/>
      <c r="N168" s="756"/>
      <c r="O168" s="756"/>
      <c r="P168" s="756"/>
      <c r="Q168" s="756"/>
      <c r="R168" s="756"/>
      <c r="S168" s="756"/>
      <c r="T168" s="756"/>
      <c r="U168" s="756"/>
      <c r="V168" s="756"/>
      <c r="W168" s="756"/>
      <c r="X168" s="756"/>
      <c r="Y168" s="756"/>
      <c r="Z168" s="756"/>
      <c r="AA168" s="756"/>
      <c r="AB168" s="756"/>
      <c r="AC168" s="756"/>
    </row>
    <row r="169" spans="1:70" x14ac:dyDescent="0.2">
      <c r="A169" s="526"/>
      <c r="B169" s="527"/>
      <c r="C169" s="527"/>
      <c r="D169" s="527"/>
      <c r="E169" s="527"/>
      <c r="F169" s="527"/>
      <c r="G169" s="527"/>
      <c r="H169" s="527"/>
      <c r="I169" s="527"/>
      <c r="J169" s="527"/>
      <c r="K169" s="527"/>
      <c r="L169" s="527"/>
      <c r="M169" s="527"/>
      <c r="N169" s="527"/>
      <c r="O169" s="527"/>
      <c r="P169" s="527"/>
      <c r="Q169" s="527"/>
      <c r="R169" s="527"/>
      <c r="S169" s="527"/>
      <c r="T169" s="527"/>
      <c r="U169" s="527"/>
      <c r="V169" s="527"/>
      <c r="W169" s="527"/>
      <c r="X169" s="527"/>
      <c r="Y169" s="527"/>
      <c r="Z169" s="527"/>
      <c r="AA169" s="527"/>
      <c r="AB169" s="527"/>
      <c r="AC169" s="528"/>
      <c r="AT169" s="328">
        <f>A169</f>
        <v>0</v>
      </c>
    </row>
    <row r="170" spans="1:70" ht="13.5" customHeight="1" x14ac:dyDescent="0.2">
      <c r="A170" s="423"/>
      <c r="B170" s="423"/>
      <c r="C170" s="423"/>
      <c r="D170" s="423"/>
      <c r="E170" s="423"/>
      <c r="F170" s="423"/>
      <c r="G170" s="423"/>
      <c r="H170" s="371"/>
      <c r="I170" s="371"/>
      <c r="J170" s="371"/>
      <c r="K170" s="371"/>
      <c r="L170" s="371"/>
      <c r="M170" s="371"/>
      <c r="N170" s="371"/>
      <c r="O170" s="371"/>
      <c r="P170" s="371"/>
      <c r="Q170" s="371"/>
      <c r="R170" s="371"/>
      <c r="S170" s="371"/>
      <c r="T170" s="371"/>
      <c r="U170" s="371"/>
      <c r="V170" s="371"/>
      <c r="W170" s="371"/>
      <c r="X170" s="371"/>
      <c r="Y170" s="371"/>
      <c r="Z170" s="371"/>
      <c r="AA170" s="371"/>
      <c r="AB170" s="371"/>
      <c r="AC170" s="371"/>
    </row>
    <row r="171" spans="1:70" ht="13.9" customHeight="1" x14ac:dyDescent="0.2">
      <c r="A171" s="499" t="s">
        <v>541</v>
      </c>
      <c r="B171" s="499"/>
      <c r="C171" s="499"/>
      <c r="D171" s="499"/>
      <c r="E171" s="499"/>
      <c r="F171" s="499"/>
      <c r="G171" s="499"/>
      <c r="H171" s="499"/>
      <c r="I171" s="499"/>
      <c r="J171" s="499"/>
      <c r="K171" s="499"/>
      <c r="L171" s="499"/>
      <c r="M171" s="499"/>
      <c r="N171" s="499"/>
      <c r="O171" s="499"/>
      <c r="P171" s="499"/>
      <c r="Q171" s="499"/>
      <c r="R171" s="499"/>
      <c r="S171" s="499"/>
      <c r="T171" s="499"/>
      <c r="U171" s="499"/>
      <c r="V171" s="499"/>
      <c r="W171" s="499"/>
      <c r="X171" s="499"/>
      <c r="Y171" s="499"/>
      <c r="Z171" s="499"/>
      <c r="AA171" s="499"/>
      <c r="AB171" s="499"/>
      <c r="AC171" s="499"/>
    </row>
    <row r="172" spans="1:70" ht="40.5" customHeight="1" x14ac:dyDescent="0.2">
      <c r="A172" s="529" t="s">
        <v>396</v>
      </c>
      <c r="B172" s="497"/>
      <c r="C172" s="497"/>
      <c r="D172" s="497"/>
      <c r="E172" s="497"/>
      <c r="F172" s="497"/>
      <c r="G172" s="498"/>
      <c r="H172" s="497" t="s">
        <v>397</v>
      </c>
      <c r="I172" s="497"/>
      <c r="J172" s="497"/>
      <c r="K172" s="497"/>
      <c r="L172" s="497"/>
      <c r="M172" s="497"/>
      <c r="N172" s="497"/>
      <c r="O172" s="497"/>
      <c r="P172" s="497"/>
      <c r="Q172" s="497"/>
      <c r="R172" s="497"/>
      <c r="S172" s="497"/>
      <c r="T172" s="497"/>
      <c r="U172" s="497"/>
      <c r="V172" s="497"/>
      <c r="W172" s="497"/>
      <c r="X172" s="497"/>
      <c r="Y172" s="497"/>
      <c r="Z172" s="497"/>
      <c r="AA172" s="497"/>
      <c r="AB172" s="497"/>
      <c r="AC172" s="498"/>
      <c r="AW172" s="424"/>
      <c r="BL172" s="381"/>
    </row>
    <row r="173" spans="1:70" ht="65.25" customHeight="1" x14ac:dyDescent="0.2">
      <c r="A173" s="506" t="s">
        <v>398</v>
      </c>
      <c r="B173" s="507"/>
      <c r="C173" s="507"/>
      <c r="D173" s="507"/>
      <c r="E173" s="507"/>
      <c r="F173" s="507"/>
      <c r="G173" s="508"/>
      <c r="H173" s="500" t="s">
        <v>399</v>
      </c>
      <c r="I173" s="501"/>
      <c r="J173" s="501"/>
      <c r="K173" s="501"/>
      <c r="L173" s="501"/>
      <c r="M173" s="501"/>
      <c r="N173" s="501"/>
      <c r="O173" s="501"/>
      <c r="P173" s="501"/>
      <c r="Q173" s="501"/>
      <c r="R173" s="501"/>
      <c r="S173" s="501"/>
      <c r="T173" s="501"/>
      <c r="U173" s="501"/>
      <c r="V173" s="501"/>
      <c r="W173" s="501"/>
      <c r="X173" s="501"/>
      <c r="Y173" s="501"/>
      <c r="Z173" s="501"/>
      <c r="AA173" s="501"/>
      <c r="AB173" s="501"/>
      <c r="AC173" s="502"/>
    </row>
    <row r="174" spans="1:70" ht="7.5" customHeight="1" x14ac:dyDescent="0.2">
      <c r="A174" s="509"/>
      <c r="B174" s="510"/>
      <c r="C174" s="510"/>
      <c r="D174" s="510"/>
      <c r="E174" s="510"/>
      <c r="F174" s="510"/>
      <c r="G174" s="511"/>
      <c r="H174" s="503"/>
      <c r="I174" s="504"/>
      <c r="J174" s="504"/>
      <c r="K174" s="504"/>
      <c r="L174" s="504"/>
      <c r="M174" s="504"/>
      <c r="N174" s="504"/>
      <c r="O174" s="504"/>
      <c r="P174" s="504"/>
      <c r="Q174" s="504"/>
      <c r="R174" s="504"/>
      <c r="S174" s="504"/>
      <c r="T174" s="504"/>
      <c r="U174" s="504"/>
      <c r="V174" s="504"/>
      <c r="W174" s="504"/>
      <c r="X174" s="504"/>
      <c r="Y174" s="504"/>
      <c r="Z174" s="504"/>
      <c r="AA174" s="504"/>
      <c r="AB174" s="504"/>
      <c r="AC174" s="505"/>
    </row>
    <row r="175" spans="1:70" ht="13.9" customHeight="1" x14ac:dyDescent="0.2">
      <c r="A175" s="146"/>
      <c r="B175" s="146"/>
      <c r="C175" s="146"/>
      <c r="D175" s="146"/>
      <c r="E175" s="146"/>
      <c r="F175" s="146"/>
      <c r="G175" s="146"/>
      <c r="H175" s="147"/>
      <c r="I175" s="147"/>
      <c r="J175" s="147"/>
      <c r="K175" s="147"/>
      <c r="L175" s="147"/>
      <c r="M175" s="147"/>
      <c r="N175" s="147"/>
      <c r="O175" s="147"/>
      <c r="P175" s="147"/>
      <c r="Q175" s="147"/>
      <c r="R175" s="147"/>
      <c r="S175" s="147"/>
      <c r="T175" s="147"/>
      <c r="U175" s="147"/>
      <c r="V175" s="147"/>
      <c r="W175" s="147"/>
      <c r="X175" s="147"/>
      <c r="Y175" s="147"/>
      <c r="Z175" s="147"/>
      <c r="AA175" s="147"/>
      <c r="AB175" s="147"/>
      <c r="AC175" s="147"/>
    </row>
    <row r="176" spans="1:70" ht="13.9" hidden="1" customHeight="1" x14ac:dyDescent="0.2">
      <c r="A176" s="754"/>
      <c r="B176" s="754"/>
      <c r="C176" s="754"/>
      <c r="D176" s="754"/>
      <c r="E176" s="754"/>
      <c r="F176" s="754"/>
      <c r="G176" s="754"/>
      <c r="H176" s="754"/>
      <c r="I176" s="754"/>
      <c r="J176" s="754"/>
      <c r="K176" s="754"/>
      <c r="L176" s="754"/>
      <c r="M176" s="754"/>
      <c r="N176" s="754"/>
      <c r="O176" s="754"/>
      <c r="P176" s="754"/>
      <c r="Q176" s="754"/>
      <c r="R176" s="754"/>
      <c r="S176" s="754"/>
      <c r="T176" s="754"/>
      <c r="U176" s="754"/>
      <c r="V176" s="754"/>
      <c r="W176" s="754"/>
      <c r="X176" s="754"/>
      <c r="Y176" s="754"/>
      <c r="Z176" s="754"/>
      <c r="AA176" s="754"/>
      <c r="AB176" s="754"/>
      <c r="AC176" s="754"/>
    </row>
    <row r="177" spans="1:63" ht="13.9" hidden="1" customHeight="1" x14ac:dyDescent="0.2">
      <c r="A177" s="755"/>
      <c r="B177" s="755"/>
      <c r="C177" s="377"/>
      <c r="D177" s="377"/>
      <c r="E177" s="377"/>
      <c r="F177" s="377"/>
      <c r="G177" s="377"/>
      <c r="H177" s="377"/>
      <c r="I177" s="377"/>
      <c r="J177" s="377"/>
      <c r="K177" s="377"/>
      <c r="L177" s="377"/>
      <c r="M177" s="377"/>
      <c r="N177" s="377"/>
      <c r="O177" s="377"/>
      <c r="P177" s="377"/>
      <c r="Q177" s="377"/>
      <c r="R177" s="377"/>
      <c r="S177" s="377"/>
      <c r="T177" s="377"/>
      <c r="U177" s="377"/>
      <c r="V177" s="377"/>
      <c r="W177" s="377"/>
      <c r="X177" s="377"/>
      <c r="Y177" s="378"/>
      <c r="Z177" s="378"/>
      <c r="AA177" s="378"/>
      <c r="AB177" s="378"/>
      <c r="AC177" s="378"/>
      <c r="BK177" s="341"/>
    </row>
    <row r="178" spans="1:63" ht="13.9" hidden="1" customHeight="1" x14ac:dyDescent="0.2">
      <c r="A178" s="513"/>
      <c r="B178" s="513"/>
      <c r="C178" s="377"/>
      <c r="D178" s="377"/>
      <c r="E178" s="377"/>
      <c r="F178" s="377"/>
      <c r="G178" s="377"/>
      <c r="H178" s="377"/>
      <c r="I178" s="377"/>
      <c r="J178" s="377"/>
      <c r="K178" s="377"/>
      <c r="L178" s="377"/>
      <c r="M178" s="377"/>
      <c r="N178" s="377"/>
      <c r="O178" s="377"/>
      <c r="P178" s="377"/>
      <c r="Q178" s="377"/>
      <c r="R178" s="377"/>
      <c r="S178" s="377"/>
      <c r="T178" s="377"/>
      <c r="U178" s="377"/>
      <c r="V178" s="377"/>
      <c r="W178" s="377"/>
      <c r="X178" s="377"/>
      <c r="Y178" s="377"/>
      <c r="Z178" s="377"/>
      <c r="AA178" s="377"/>
      <c r="AB178" s="377"/>
      <c r="AC178" s="377"/>
    </row>
    <row r="179" spans="1:63" ht="13.9" hidden="1" customHeight="1" x14ac:dyDescent="0.2">
      <c r="A179" s="158"/>
      <c r="B179" s="158"/>
      <c r="C179" s="158"/>
      <c r="D179" s="158"/>
      <c r="E179" s="158"/>
      <c r="F179" s="158"/>
      <c r="G179" s="158"/>
      <c r="H179" s="158"/>
      <c r="I179" s="158"/>
      <c r="J179" s="158"/>
      <c r="K179" s="158"/>
      <c r="L179" s="158"/>
      <c r="M179" s="158"/>
      <c r="N179" s="158"/>
      <c r="O179" s="158"/>
      <c r="P179" s="158"/>
      <c r="Q179" s="158"/>
      <c r="R179" s="158"/>
      <c r="S179" s="158"/>
      <c r="T179" s="158"/>
      <c r="U179" s="158"/>
      <c r="V179" s="158"/>
      <c r="W179" s="158"/>
      <c r="X179" s="158"/>
      <c r="Y179" s="158"/>
      <c r="Z179" s="158"/>
      <c r="AA179" s="158"/>
      <c r="AB179" s="158"/>
      <c r="AC179" s="129"/>
    </row>
    <row r="180" spans="1:63" ht="13.9" hidden="1" customHeight="1" x14ac:dyDescent="0.2">
      <c r="A180" s="754"/>
      <c r="B180" s="754"/>
      <c r="C180" s="754"/>
      <c r="D180" s="754"/>
      <c r="E180" s="754"/>
      <c r="F180" s="754"/>
      <c r="G180" s="754"/>
      <c r="H180" s="754"/>
      <c r="I180" s="754"/>
      <c r="J180" s="754"/>
      <c r="K180" s="754"/>
      <c r="L180" s="754"/>
      <c r="M180" s="754"/>
      <c r="N180" s="754"/>
      <c r="O180" s="754"/>
      <c r="P180" s="754"/>
      <c r="Q180" s="754"/>
      <c r="R180" s="754"/>
      <c r="S180" s="754"/>
      <c r="T180" s="754"/>
      <c r="U180" s="754"/>
      <c r="V180" s="754"/>
      <c r="W180" s="754"/>
      <c r="X180" s="754"/>
      <c r="Y180" s="754"/>
      <c r="Z180" s="754"/>
      <c r="AA180" s="754"/>
      <c r="AB180" s="754"/>
      <c r="AC180" s="754"/>
    </row>
    <row r="181" spans="1:63" ht="13.9" hidden="1" customHeight="1" x14ac:dyDescent="0.2">
      <c r="A181" s="753"/>
      <c r="B181" s="753"/>
      <c r="C181" s="753"/>
      <c r="D181" s="753"/>
      <c r="E181" s="753"/>
      <c r="F181" s="753"/>
      <c r="G181" s="753"/>
      <c r="H181" s="753"/>
      <c r="I181" s="753"/>
      <c r="J181" s="753"/>
      <c r="K181" s="753"/>
      <c r="L181" s="753"/>
      <c r="M181" s="753"/>
      <c r="N181" s="753"/>
      <c r="O181" s="753"/>
      <c r="P181" s="753"/>
      <c r="Q181" s="753"/>
      <c r="R181" s="753"/>
      <c r="S181" s="753"/>
      <c r="T181" s="753"/>
      <c r="U181" s="753"/>
      <c r="V181" s="753"/>
      <c r="W181" s="753"/>
      <c r="X181" s="753"/>
      <c r="Y181" s="753"/>
      <c r="Z181" s="753"/>
      <c r="AA181" s="753"/>
      <c r="AB181" s="753"/>
      <c r="AC181" s="753"/>
    </row>
    <row r="182" spans="1:63" ht="13.9" hidden="1" customHeight="1" x14ac:dyDescent="0.2">
      <c r="A182" s="158"/>
      <c r="B182" s="158"/>
      <c r="C182" s="158"/>
      <c r="D182" s="158"/>
      <c r="E182" s="158"/>
      <c r="F182" s="158"/>
      <c r="G182" s="158"/>
      <c r="H182" s="158"/>
      <c r="I182" s="158"/>
      <c r="J182" s="158"/>
      <c r="K182" s="158"/>
      <c r="L182" s="158"/>
      <c r="M182" s="158"/>
      <c r="N182" s="158"/>
      <c r="O182" s="158"/>
      <c r="P182" s="158"/>
      <c r="Q182" s="158"/>
      <c r="R182" s="158"/>
      <c r="S182" s="158"/>
      <c r="T182" s="158"/>
      <c r="U182" s="158"/>
      <c r="V182" s="158"/>
      <c r="W182" s="158"/>
      <c r="X182" s="158"/>
      <c r="Y182" s="158"/>
      <c r="Z182" s="158"/>
      <c r="AA182" s="158"/>
      <c r="AB182" s="158"/>
      <c r="AC182" s="129"/>
    </row>
    <row r="183" spans="1:63" ht="13.9" hidden="1" customHeight="1" x14ac:dyDescent="0.2">
      <c r="A183" s="749"/>
      <c r="B183" s="749"/>
      <c r="C183" s="749"/>
      <c r="D183" s="749"/>
      <c r="E183" s="749"/>
      <c r="F183" s="749"/>
      <c r="G183" s="749"/>
      <c r="H183" s="749"/>
      <c r="I183" s="749"/>
      <c r="J183" s="749"/>
      <c r="K183" s="749"/>
      <c r="L183" s="749"/>
      <c r="M183" s="749"/>
      <c r="N183" s="749"/>
      <c r="O183" s="749"/>
      <c r="P183" s="749"/>
      <c r="Q183" s="749"/>
      <c r="R183" s="749"/>
      <c r="S183" s="749"/>
      <c r="T183" s="749"/>
      <c r="U183" s="749"/>
      <c r="V183" s="749"/>
      <c r="W183" s="749"/>
      <c r="X183" s="749"/>
      <c r="Y183" s="749"/>
      <c r="Z183" s="749"/>
      <c r="AA183" s="749"/>
      <c r="AB183" s="749"/>
      <c r="AC183" s="749"/>
    </row>
    <row r="184" spans="1:63" ht="33" hidden="1" customHeight="1" x14ac:dyDescent="0.2">
      <c r="A184" s="750"/>
      <c r="B184" s="751"/>
      <c r="C184" s="751"/>
      <c r="D184" s="751"/>
      <c r="E184" s="751"/>
      <c r="F184" s="751"/>
      <c r="G184" s="751"/>
      <c r="H184" s="751"/>
      <c r="I184" s="751"/>
      <c r="J184" s="751"/>
      <c r="K184" s="751"/>
      <c r="L184" s="751"/>
      <c r="M184" s="751"/>
      <c r="N184" s="751"/>
      <c r="O184" s="751"/>
      <c r="P184" s="751"/>
      <c r="Q184" s="751"/>
      <c r="R184" s="751"/>
      <c r="S184" s="751"/>
      <c r="T184" s="751"/>
      <c r="U184" s="751"/>
      <c r="V184" s="751"/>
      <c r="W184" s="751"/>
      <c r="X184" s="751"/>
      <c r="Y184" s="751"/>
      <c r="Z184" s="751"/>
      <c r="AA184" s="751"/>
      <c r="AB184" s="751"/>
      <c r="AC184" s="751"/>
    </row>
    <row r="185" spans="1:63" ht="13.9" hidden="1" customHeight="1" x14ac:dyDescent="0.2">
      <c r="A185" s="146"/>
      <c r="B185" s="146"/>
      <c r="C185" s="146"/>
      <c r="D185" s="146"/>
      <c r="E185" s="146"/>
      <c r="F185" s="146"/>
      <c r="G185" s="146"/>
      <c r="H185" s="357"/>
      <c r="I185" s="357"/>
      <c r="J185" s="357"/>
      <c r="K185" s="357"/>
      <c r="L185" s="357"/>
      <c r="M185" s="357"/>
      <c r="N185" s="357"/>
      <c r="O185" s="357"/>
      <c r="P185" s="357"/>
      <c r="Q185" s="357"/>
      <c r="R185" s="357"/>
      <c r="S185" s="357"/>
      <c r="T185" s="357"/>
      <c r="U185" s="357"/>
      <c r="V185" s="357"/>
      <c r="W185" s="357"/>
      <c r="X185" s="357"/>
      <c r="Y185" s="357"/>
      <c r="Z185" s="357"/>
      <c r="AA185" s="357"/>
      <c r="AB185" s="357"/>
      <c r="AC185" s="357"/>
    </row>
    <row r="186" spans="1:63" ht="13.9" hidden="1" customHeight="1" x14ac:dyDescent="0.2">
      <c r="A186" s="146"/>
      <c r="B186" s="146"/>
      <c r="C186" s="146"/>
      <c r="D186" s="146"/>
      <c r="E186" s="146"/>
      <c r="F186" s="146"/>
      <c r="G186" s="146"/>
      <c r="H186" s="147"/>
      <c r="I186" s="147"/>
      <c r="J186" s="147"/>
      <c r="K186" s="147"/>
      <c r="L186" s="147"/>
      <c r="M186" s="147"/>
      <c r="N186" s="147"/>
      <c r="O186" s="147"/>
      <c r="P186" s="147"/>
      <c r="Q186" s="147"/>
      <c r="R186" s="147"/>
      <c r="S186" s="147"/>
      <c r="T186" s="147"/>
      <c r="U186" s="147"/>
      <c r="V186" s="147"/>
      <c r="W186" s="147"/>
      <c r="X186" s="147"/>
      <c r="Y186" s="147"/>
      <c r="Z186" s="147"/>
      <c r="AA186" s="147"/>
      <c r="AB186" s="147"/>
      <c r="AC186" s="147"/>
    </row>
    <row r="187" spans="1:63" ht="13.9" hidden="1" customHeight="1" x14ac:dyDescent="0.2">
      <c r="A187" s="146"/>
      <c r="B187" s="146"/>
      <c r="C187" s="146"/>
      <c r="D187" s="146"/>
      <c r="E187" s="146"/>
      <c r="F187" s="146"/>
      <c r="G187" s="146"/>
      <c r="H187" s="147"/>
      <c r="I187" s="147"/>
      <c r="J187" s="147"/>
      <c r="K187" s="147"/>
      <c r="L187" s="147"/>
      <c r="M187" s="147"/>
      <c r="N187" s="147"/>
      <c r="O187" s="147"/>
      <c r="P187" s="147"/>
      <c r="Q187" s="147"/>
      <c r="R187" s="147"/>
      <c r="S187" s="147"/>
      <c r="T187" s="147"/>
      <c r="U187" s="147"/>
      <c r="V187" s="147"/>
      <c r="W187" s="147"/>
      <c r="X187" s="147"/>
      <c r="Y187" s="147"/>
      <c r="Z187" s="147"/>
      <c r="AA187" s="147"/>
      <c r="AB187" s="147"/>
      <c r="AC187" s="147"/>
    </row>
    <row r="188" spans="1:63" ht="13.9" hidden="1" customHeight="1" x14ac:dyDescent="0.2">
      <c r="A188" s="146"/>
      <c r="B188" s="146"/>
      <c r="C188" s="146"/>
      <c r="D188" s="146"/>
      <c r="E188" s="146"/>
      <c r="F188" s="146"/>
      <c r="G188" s="146"/>
      <c r="H188" s="147"/>
      <c r="I188" s="147"/>
      <c r="J188" s="147"/>
      <c r="K188" s="147"/>
      <c r="L188" s="147"/>
      <c r="M188" s="147"/>
      <c r="N188" s="147"/>
      <c r="O188" s="147"/>
      <c r="P188" s="147"/>
      <c r="Q188" s="147"/>
      <c r="R188" s="147"/>
      <c r="S188" s="147"/>
      <c r="T188" s="147"/>
      <c r="U188" s="147"/>
      <c r="V188" s="147"/>
      <c r="W188" s="147"/>
      <c r="X188" s="147"/>
      <c r="Y188" s="147"/>
      <c r="Z188" s="147"/>
      <c r="AA188" s="147"/>
      <c r="AB188" s="147"/>
      <c r="AC188" s="147"/>
    </row>
    <row r="189" spans="1:63" ht="13.9" hidden="1" customHeight="1" x14ac:dyDescent="0.2">
      <c r="A189" s="146"/>
      <c r="B189" s="146"/>
      <c r="C189" s="146"/>
      <c r="D189" s="146"/>
      <c r="E189" s="146"/>
      <c r="F189" s="146"/>
      <c r="G189" s="146"/>
      <c r="H189" s="147"/>
      <c r="I189" s="147"/>
      <c r="J189" s="147"/>
      <c r="K189" s="147"/>
      <c r="L189" s="147"/>
      <c r="M189" s="147"/>
      <c r="N189" s="147"/>
      <c r="O189" s="147"/>
      <c r="P189" s="147"/>
      <c r="Q189" s="147"/>
      <c r="R189" s="147"/>
      <c r="S189" s="147"/>
      <c r="T189" s="147"/>
      <c r="U189" s="147"/>
      <c r="V189" s="147"/>
      <c r="W189" s="147"/>
      <c r="X189" s="147"/>
      <c r="Y189" s="147"/>
      <c r="Z189" s="147"/>
      <c r="AA189" s="147"/>
      <c r="AB189" s="147"/>
      <c r="AC189" s="147"/>
    </row>
    <row r="190" spans="1:63" ht="13.9" hidden="1" customHeight="1" x14ac:dyDescent="0.2">
      <c r="A190" s="146"/>
      <c r="B190" s="146"/>
      <c r="C190" s="146"/>
      <c r="D190" s="146"/>
      <c r="E190" s="146"/>
      <c r="F190" s="146"/>
      <c r="G190" s="146"/>
      <c r="H190" s="147"/>
      <c r="I190" s="147"/>
      <c r="J190" s="147"/>
      <c r="K190" s="147"/>
      <c r="L190" s="147"/>
      <c r="M190" s="147"/>
      <c r="N190" s="147"/>
      <c r="O190" s="147"/>
      <c r="P190" s="147"/>
      <c r="Q190" s="147"/>
      <c r="R190" s="147"/>
      <c r="S190" s="147"/>
      <c r="T190" s="147"/>
      <c r="U190" s="147"/>
      <c r="V190" s="147"/>
      <c r="W190" s="147"/>
      <c r="X190" s="147"/>
      <c r="Y190" s="147"/>
      <c r="Z190" s="147"/>
      <c r="AA190" s="147"/>
      <c r="AB190" s="147"/>
      <c r="AC190" s="147"/>
    </row>
    <row r="191" spans="1:63" ht="13.9" customHeight="1" x14ac:dyDescent="0.2">
      <c r="A191" s="146"/>
      <c r="B191" s="146"/>
      <c r="C191" s="146"/>
      <c r="D191" s="146"/>
      <c r="E191" s="146"/>
      <c r="F191" s="146"/>
      <c r="G191" s="146"/>
      <c r="H191" s="147"/>
      <c r="I191" s="147"/>
      <c r="J191" s="147"/>
      <c r="K191" s="147"/>
      <c r="L191" s="147"/>
      <c r="M191" s="147"/>
      <c r="N191" s="147"/>
      <c r="O191" s="147"/>
      <c r="P191" s="147"/>
      <c r="Q191" s="147"/>
      <c r="R191" s="147"/>
      <c r="S191" s="147"/>
      <c r="T191" s="147"/>
      <c r="U191" s="147"/>
      <c r="V191" s="147"/>
      <c r="W191" s="147"/>
      <c r="X191" s="147"/>
      <c r="Y191" s="147"/>
      <c r="Z191" s="147"/>
      <c r="AA191" s="147"/>
      <c r="AB191" s="147"/>
      <c r="AC191" s="147"/>
    </row>
    <row r="192" spans="1:63" ht="23.25" customHeight="1" x14ac:dyDescent="0.2">
      <c r="A192" s="734" t="s">
        <v>0</v>
      </c>
      <c r="B192" s="735"/>
      <c r="C192" s="735"/>
      <c r="D192" s="740" t="s">
        <v>299</v>
      </c>
      <c r="E192" s="615"/>
      <c r="F192" s="615"/>
      <c r="G192" s="615"/>
      <c r="H192" s="615"/>
      <c r="I192" s="615"/>
      <c r="J192" s="615"/>
      <c r="K192" s="615"/>
      <c r="L192" s="615"/>
      <c r="M192" s="615"/>
      <c r="N192" s="615"/>
      <c r="O192" s="615"/>
      <c r="P192" s="615"/>
      <c r="Q192" s="615"/>
      <c r="R192" s="615"/>
      <c r="S192" s="615"/>
      <c r="T192" s="615"/>
      <c r="U192" s="615"/>
      <c r="V192" s="615"/>
      <c r="W192" s="615"/>
      <c r="X192" s="615"/>
      <c r="Y192" s="615"/>
      <c r="Z192" s="615"/>
      <c r="AA192" s="615"/>
      <c r="AB192" s="615"/>
      <c r="AC192" s="616"/>
    </row>
    <row r="193" spans="1:29" ht="101.25" customHeight="1" x14ac:dyDescent="0.25">
      <c r="A193" s="736"/>
      <c r="B193" s="737"/>
      <c r="C193" s="737"/>
      <c r="D193" s="627" t="s">
        <v>546</v>
      </c>
      <c r="E193" s="627"/>
      <c r="F193" s="627"/>
      <c r="G193" s="627"/>
      <c r="H193" s="627"/>
      <c r="I193" s="627"/>
      <c r="J193" s="627"/>
      <c r="K193" s="627"/>
      <c r="L193" s="627"/>
      <c r="M193" s="627"/>
      <c r="N193" s="627"/>
      <c r="O193" s="627"/>
      <c r="P193" s="627"/>
      <c r="Q193" s="627"/>
      <c r="R193" s="627"/>
      <c r="S193" s="627"/>
      <c r="T193" s="627"/>
      <c r="U193" s="627"/>
      <c r="V193" s="627"/>
      <c r="W193" s="627"/>
      <c r="X193" s="627"/>
      <c r="Y193" s="627"/>
      <c r="Z193" s="627"/>
      <c r="AA193" s="627"/>
      <c r="AB193" s="627"/>
      <c r="AC193" s="628"/>
    </row>
    <row r="194" spans="1:29" ht="177" customHeight="1" x14ac:dyDescent="0.2">
      <c r="A194" s="738"/>
      <c r="B194" s="739"/>
      <c r="C194" s="739"/>
      <c r="D194" s="629" t="s">
        <v>302</v>
      </c>
      <c r="E194" s="630"/>
      <c r="F194" s="630"/>
      <c r="G194" s="630"/>
      <c r="H194" s="630"/>
      <c r="I194" s="630"/>
      <c r="J194" s="630"/>
      <c r="K194" s="630"/>
      <c r="L194" s="630"/>
      <c r="M194" s="630"/>
      <c r="N194" s="630"/>
      <c r="O194" s="630"/>
      <c r="P194" s="630"/>
      <c r="Q194" s="630"/>
      <c r="R194" s="630"/>
      <c r="S194" s="630"/>
      <c r="T194" s="630"/>
      <c r="U194" s="630"/>
      <c r="V194" s="630"/>
      <c r="W194" s="630"/>
      <c r="X194" s="630"/>
      <c r="Y194" s="630"/>
      <c r="Z194" s="630"/>
      <c r="AA194" s="630"/>
      <c r="AB194" s="630"/>
      <c r="AC194" s="631"/>
    </row>
    <row r="195" spans="1:29" ht="13.9" customHeight="1" x14ac:dyDescent="0.2">
      <c r="A195" s="146"/>
      <c r="B195" s="146"/>
      <c r="C195" s="146"/>
      <c r="D195" s="146"/>
      <c r="E195" s="146"/>
      <c r="F195" s="146"/>
      <c r="G195" s="146"/>
      <c r="H195" s="147"/>
      <c r="I195" s="147"/>
      <c r="J195" s="147"/>
      <c r="K195" s="147"/>
      <c r="L195" s="147"/>
      <c r="M195" s="147"/>
      <c r="N195" s="147"/>
      <c r="O195" s="147"/>
      <c r="P195" s="147"/>
      <c r="Q195" s="147"/>
      <c r="R195" s="147"/>
      <c r="S195" s="147"/>
      <c r="T195" s="147"/>
      <c r="U195" s="147"/>
      <c r="V195" s="147"/>
      <c r="W195" s="147"/>
      <c r="X195" s="147"/>
      <c r="Y195" s="147"/>
      <c r="Z195" s="147"/>
      <c r="AA195" s="147"/>
      <c r="AB195" s="147"/>
      <c r="AC195" s="147"/>
    </row>
    <row r="196" spans="1:29" ht="13.9" hidden="1" customHeight="1" x14ac:dyDescent="0.2">
      <c r="A196" s="146"/>
      <c r="B196" s="146"/>
      <c r="C196" s="146"/>
      <c r="D196" s="146"/>
      <c r="E196" s="146"/>
      <c r="F196" s="146"/>
      <c r="G196" s="146"/>
      <c r="H196" s="147"/>
      <c r="I196" s="147"/>
      <c r="J196" s="147"/>
      <c r="K196" s="147"/>
      <c r="L196" s="147"/>
      <c r="M196" s="147"/>
      <c r="N196" s="147"/>
      <c r="O196" s="147"/>
      <c r="P196" s="147"/>
      <c r="Q196" s="147"/>
      <c r="R196" s="147"/>
      <c r="S196" s="147"/>
      <c r="T196" s="147"/>
      <c r="U196" s="147"/>
      <c r="V196" s="147"/>
      <c r="W196" s="147"/>
      <c r="X196" s="147"/>
      <c r="Y196" s="147"/>
      <c r="Z196" s="147"/>
      <c r="AA196" s="147"/>
      <c r="AB196" s="147"/>
      <c r="AC196" s="147"/>
    </row>
    <row r="197" spans="1:29" ht="13.9" hidden="1" customHeight="1" x14ac:dyDescent="0.2">
      <c r="A197" s="146"/>
      <c r="B197" s="146"/>
      <c r="C197" s="146"/>
      <c r="D197" s="146"/>
      <c r="E197" s="146"/>
      <c r="F197" s="146"/>
      <c r="G197" s="146"/>
      <c r="H197" s="147"/>
      <c r="I197" s="147"/>
      <c r="J197" s="147"/>
      <c r="K197" s="147"/>
      <c r="L197" s="147"/>
      <c r="M197" s="147"/>
      <c r="N197" s="147"/>
      <c r="O197" s="147"/>
      <c r="P197" s="147"/>
      <c r="Q197" s="147"/>
      <c r="R197" s="147"/>
      <c r="S197" s="147"/>
      <c r="T197" s="147"/>
      <c r="U197" s="147"/>
      <c r="V197" s="147"/>
      <c r="W197" s="147"/>
      <c r="X197" s="147"/>
      <c r="Y197" s="147"/>
      <c r="Z197" s="147"/>
      <c r="AA197" s="147"/>
      <c r="AB197" s="147"/>
      <c r="AC197" s="147"/>
    </row>
    <row r="198" spans="1:29" ht="13.9" hidden="1" customHeight="1" x14ac:dyDescent="0.2">
      <c r="A198" s="146"/>
      <c r="B198" s="146"/>
      <c r="C198" s="146"/>
      <c r="D198" s="146"/>
      <c r="E198" s="146"/>
      <c r="F198" s="146"/>
      <c r="G198" s="146"/>
      <c r="H198" s="147"/>
      <c r="I198" s="147"/>
      <c r="J198" s="147"/>
      <c r="K198" s="147"/>
      <c r="L198" s="147"/>
      <c r="M198" s="147"/>
      <c r="N198" s="147"/>
      <c r="O198" s="147"/>
      <c r="P198" s="147"/>
      <c r="Q198" s="147"/>
      <c r="R198" s="147"/>
      <c r="S198" s="147"/>
      <c r="T198" s="147"/>
      <c r="U198" s="147"/>
      <c r="V198" s="147"/>
      <c r="W198" s="147"/>
      <c r="X198" s="147"/>
      <c r="Y198" s="147"/>
      <c r="Z198" s="147"/>
      <c r="AA198" s="147"/>
      <c r="AB198" s="147"/>
      <c r="AC198" s="147"/>
    </row>
    <row r="199" spans="1:29" ht="13.9" hidden="1" customHeight="1" x14ac:dyDescent="0.2">
      <c r="A199" s="146"/>
      <c r="B199" s="146"/>
      <c r="C199" s="146"/>
      <c r="D199" s="146"/>
      <c r="E199" s="146"/>
      <c r="F199" s="146"/>
      <c r="G199" s="146"/>
      <c r="H199" s="147"/>
      <c r="I199" s="147"/>
      <c r="J199" s="147"/>
      <c r="K199" s="147"/>
      <c r="L199" s="147"/>
      <c r="M199" s="147"/>
      <c r="N199" s="147"/>
      <c r="O199" s="147"/>
      <c r="P199" s="147"/>
      <c r="Q199" s="147"/>
      <c r="R199" s="147"/>
      <c r="S199" s="147"/>
      <c r="T199" s="147"/>
      <c r="U199" s="147"/>
      <c r="V199" s="147"/>
      <c r="W199" s="147"/>
      <c r="X199" s="147"/>
      <c r="Y199" s="147"/>
      <c r="Z199" s="147"/>
      <c r="AA199" s="147"/>
      <c r="AB199" s="147"/>
      <c r="AC199" s="147"/>
    </row>
    <row r="200" spans="1:29" ht="13.9" hidden="1" customHeight="1" x14ac:dyDescent="0.2">
      <c r="A200" s="146"/>
      <c r="B200" s="146"/>
      <c r="C200" s="146"/>
      <c r="D200" s="146"/>
      <c r="E200" s="146"/>
      <c r="F200" s="146"/>
      <c r="G200" s="146"/>
      <c r="H200" s="147"/>
      <c r="I200" s="147"/>
      <c r="J200" s="147"/>
      <c r="K200" s="147"/>
      <c r="L200" s="147"/>
      <c r="M200" s="147"/>
      <c r="N200" s="147"/>
      <c r="O200" s="147"/>
      <c r="P200" s="147"/>
      <c r="Q200" s="147"/>
      <c r="R200" s="147"/>
      <c r="S200" s="147"/>
      <c r="T200" s="147"/>
      <c r="U200" s="147"/>
      <c r="V200" s="147"/>
      <c r="W200" s="147"/>
      <c r="X200" s="147"/>
      <c r="Y200" s="147"/>
      <c r="Z200" s="147"/>
      <c r="AA200" s="147"/>
      <c r="AB200" s="147"/>
      <c r="AC200" s="147"/>
    </row>
    <row r="201" spans="1:29" ht="13.9" hidden="1" customHeight="1" x14ac:dyDescent="0.2">
      <c r="A201" s="146"/>
      <c r="B201" s="146"/>
      <c r="C201" s="146"/>
      <c r="D201" s="146"/>
      <c r="E201" s="146"/>
      <c r="F201" s="146"/>
      <c r="G201" s="146"/>
      <c r="H201" s="147"/>
      <c r="I201" s="147"/>
      <c r="J201" s="147"/>
      <c r="K201" s="147"/>
      <c r="L201" s="147"/>
      <c r="M201" s="147"/>
      <c r="N201" s="147"/>
      <c r="O201" s="147"/>
      <c r="P201" s="147"/>
      <c r="Q201" s="147"/>
      <c r="R201" s="147"/>
      <c r="S201" s="147"/>
      <c r="T201" s="147"/>
      <c r="U201" s="147"/>
      <c r="V201" s="147"/>
      <c r="W201" s="147"/>
      <c r="X201" s="147"/>
      <c r="Y201" s="147"/>
      <c r="Z201" s="147"/>
      <c r="AA201" s="147"/>
      <c r="AB201" s="147"/>
      <c r="AC201" s="147"/>
    </row>
    <row r="202" spans="1:29" ht="13.9" hidden="1" customHeight="1" x14ac:dyDescent="0.2">
      <c r="A202" s="146"/>
      <c r="B202" s="146"/>
      <c r="C202" s="146"/>
      <c r="D202" s="146"/>
      <c r="E202" s="146"/>
      <c r="F202" s="146"/>
      <c r="G202" s="146"/>
      <c r="H202" s="147"/>
      <c r="I202" s="147"/>
      <c r="J202" s="147"/>
      <c r="K202" s="147"/>
      <c r="L202" s="147"/>
      <c r="M202" s="147"/>
      <c r="N202" s="147"/>
      <c r="O202" s="147"/>
      <c r="P202" s="147"/>
      <c r="Q202" s="147"/>
      <c r="R202" s="147"/>
      <c r="S202" s="147"/>
      <c r="T202" s="147"/>
      <c r="U202" s="147"/>
      <c r="V202" s="147"/>
      <c r="W202" s="147"/>
      <c r="X202" s="147"/>
      <c r="Y202" s="147"/>
      <c r="Z202" s="147"/>
      <c r="AA202" s="147"/>
      <c r="AB202" s="147"/>
      <c r="AC202" s="147"/>
    </row>
    <row r="203" spans="1:29" ht="13.9" hidden="1" customHeight="1" x14ac:dyDescent="0.2">
      <c r="A203" s="146"/>
      <c r="B203" s="146"/>
      <c r="C203" s="146"/>
      <c r="D203" s="146"/>
      <c r="E203" s="146"/>
      <c r="F203" s="146"/>
      <c r="G203" s="146"/>
      <c r="H203" s="147"/>
      <c r="I203" s="147"/>
      <c r="J203" s="147"/>
      <c r="K203" s="147"/>
      <c r="L203" s="147"/>
      <c r="M203" s="147"/>
      <c r="N203" s="147"/>
      <c r="O203" s="147"/>
      <c r="P203" s="147"/>
      <c r="Q203" s="147"/>
      <c r="R203" s="147"/>
      <c r="S203" s="147"/>
      <c r="T203" s="147"/>
      <c r="U203" s="147"/>
      <c r="V203" s="147"/>
      <c r="W203" s="147"/>
      <c r="X203" s="147"/>
      <c r="Y203" s="147"/>
      <c r="Z203" s="147"/>
      <c r="AA203" s="147"/>
      <c r="AB203" s="147"/>
      <c r="AC203" s="147"/>
    </row>
    <row r="204" spans="1:29" ht="13.9" hidden="1" customHeight="1" x14ac:dyDescent="0.2">
      <c r="A204" s="146"/>
      <c r="B204" s="146"/>
      <c r="C204" s="146"/>
      <c r="D204" s="146"/>
      <c r="E204" s="146"/>
      <c r="F204" s="146"/>
      <c r="G204" s="146"/>
      <c r="H204" s="147"/>
      <c r="I204" s="147"/>
      <c r="J204" s="147"/>
      <c r="K204" s="147"/>
      <c r="L204" s="147"/>
      <c r="M204" s="147"/>
      <c r="N204" s="147"/>
      <c r="O204" s="147"/>
      <c r="P204" s="147"/>
      <c r="Q204" s="147"/>
      <c r="R204" s="147"/>
      <c r="S204" s="147"/>
      <c r="T204" s="147"/>
      <c r="U204" s="147"/>
      <c r="V204" s="147"/>
      <c r="W204" s="147"/>
      <c r="X204" s="147"/>
      <c r="Y204" s="147"/>
      <c r="Z204" s="147"/>
      <c r="AA204" s="147"/>
      <c r="AB204" s="147"/>
      <c r="AC204" s="147"/>
    </row>
    <row r="205" spans="1:29" ht="13.9" hidden="1" customHeight="1" x14ac:dyDescent="0.2">
      <c r="A205" s="146"/>
      <c r="B205" s="146"/>
      <c r="C205" s="146"/>
      <c r="D205" s="146"/>
      <c r="E205" s="146"/>
      <c r="F205" s="146"/>
      <c r="G205" s="146"/>
      <c r="H205" s="147"/>
      <c r="I205" s="147"/>
      <c r="J205" s="147"/>
      <c r="K205" s="147"/>
      <c r="L205" s="147"/>
      <c r="M205" s="147"/>
      <c r="N205" s="147"/>
      <c r="O205" s="147"/>
      <c r="P205" s="147"/>
      <c r="Q205" s="147"/>
      <c r="R205" s="147"/>
      <c r="S205" s="147"/>
      <c r="T205" s="147"/>
      <c r="U205" s="147"/>
      <c r="V205" s="147"/>
      <c r="W205" s="147"/>
      <c r="X205" s="147"/>
      <c r="Y205" s="147"/>
      <c r="Z205" s="147"/>
      <c r="AA205" s="147"/>
      <c r="AB205" s="147"/>
      <c r="AC205" s="147"/>
    </row>
    <row r="206" spans="1:29" ht="13.9" hidden="1" customHeight="1" x14ac:dyDescent="0.2">
      <c r="A206" s="146"/>
      <c r="B206" s="146"/>
      <c r="C206" s="146"/>
      <c r="D206" s="146"/>
      <c r="E206" s="146"/>
      <c r="F206" s="146"/>
      <c r="G206" s="146"/>
      <c r="H206" s="147"/>
      <c r="I206" s="147"/>
      <c r="J206" s="147"/>
      <c r="K206" s="147"/>
      <c r="L206" s="147"/>
      <c r="M206" s="147"/>
      <c r="N206" s="147"/>
      <c r="O206" s="147"/>
      <c r="P206" s="147"/>
      <c r="Q206" s="147"/>
      <c r="R206" s="147"/>
      <c r="S206" s="147"/>
      <c r="T206" s="147"/>
      <c r="U206" s="147"/>
      <c r="V206" s="147"/>
      <c r="W206" s="147"/>
      <c r="X206" s="147"/>
      <c r="Y206" s="147"/>
      <c r="Z206" s="147"/>
      <c r="AA206" s="147"/>
      <c r="AB206" s="147"/>
      <c r="AC206" s="147"/>
    </row>
    <row r="207" spans="1:29" ht="13.9" hidden="1" customHeight="1" x14ac:dyDescent="0.2">
      <c r="A207" s="146"/>
      <c r="B207" s="146"/>
      <c r="C207" s="146"/>
      <c r="D207" s="146"/>
      <c r="E207" s="146"/>
      <c r="F207" s="146"/>
      <c r="G207" s="146"/>
      <c r="H207" s="147"/>
      <c r="I207" s="147"/>
      <c r="J207" s="147"/>
      <c r="K207" s="147"/>
      <c r="L207" s="147"/>
      <c r="M207" s="147"/>
      <c r="N207" s="147"/>
      <c r="O207" s="147"/>
      <c r="P207" s="147"/>
      <c r="Q207" s="147"/>
      <c r="R207" s="147"/>
      <c r="S207" s="147"/>
      <c r="T207" s="147"/>
      <c r="U207" s="147"/>
      <c r="V207" s="147"/>
      <c r="W207" s="147"/>
      <c r="X207" s="147"/>
      <c r="Y207" s="147"/>
      <c r="Z207" s="147"/>
      <c r="AA207" s="147"/>
      <c r="AB207" s="147"/>
      <c r="AC207" s="147"/>
    </row>
    <row r="208" spans="1:29" ht="13.9" hidden="1" customHeight="1" x14ac:dyDescent="0.2">
      <c r="A208" s="146"/>
      <c r="B208" s="146"/>
      <c r="C208" s="146"/>
      <c r="D208" s="146"/>
      <c r="E208" s="146"/>
      <c r="F208" s="146"/>
      <c r="G208" s="146"/>
      <c r="H208" s="147"/>
      <c r="I208" s="147"/>
      <c r="J208" s="147"/>
      <c r="K208" s="147"/>
      <c r="L208" s="147"/>
      <c r="M208" s="147"/>
      <c r="N208" s="147"/>
      <c r="O208" s="147"/>
      <c r="P208" s="147"/>
      <c r="Q208" s="147"/>
      <c r="R208" s="147"/>
      <c r="S208" s="147"/>
      <c r="T208" s="147"/>
      <c r="U208" s="147"/>
      <c r="V208" s="147"/>
      <c r="W208" s="147"/>
      <c r="X208" s="147"/>
      <c r="Y208" s="147"/>
      <c r="Z208" s="147"/>
      <c r="AA208" s="147"/>
      <c r="AB208" s="147"/>
      <c r="AC208" s="147"/>
    </row>
    <row r="209" spans="1:29" ht="13.9" hidden="1" customHeight="1" x14ac:dyDescent="0.2">
      <c r="A209" s="146"/>
      <c r="B209" s="146"/>
      <c r="C209" s="146"/>
      <c r="D209" s="146"/>
      <c r="E209" s="146"/>
      <c r="F209" s="146"/>
      <c r="G209" s="146"/>
      <c r="H209" s="147"/>
      <c r="I209" s="147"/>
      <c r="J209" s="147"/>
      <c r="K209" s="147"/>
      <c r="L209" s="147"/>
      <c r="M209" s="147"/>
      <c r="N209" s="147"/>
      <c r="O209" s="147"/>
      <c r="P209" s="147"/>
      <c r="Q209" s="147"/>
      <c r="R209" s="147"/>
      <c r="S209" s="147"/>
      <c r="T209" s="147"/>
      <c r="U209" s="147"/>
      <c r="V209" s="147"/>
      <c r="W209" s="147"/>
      <c r="X209" s="147"/>
      <c r="Y209" s="147"/>
      <c r="Z209" s="147"/>
      <c r="AA209" s="147"/>
      <c r="AB209" s="147"/>
      <c r="AC209" s="147"/>
    </row>
    <row r="210" spans="1:29" ht="13.9" hidden="1" customHeight="1" x14ac:dyDescent="0.2">
      <c r="A210" s="146"/>
      <c r="B210" s="146"/>
      <c r="C210" s="146"/>
      <c r="D210" s="146"/>
      <c r="E210" s="146"/>
      <c r="F210" s="146"/>
      <c r="G210" s="146"/>
      <c r="H210" s="147"/>
      <c r="I210" s="147"/>
      <c r="J210" s="147"/>
      <c r="K210" s="147"/>
      <c r="L210" s="147"/>
      <c r="M210" s="147"/>
      <c r="N210" s="147"/>
      <c r="O210" s="147"/>
      <c r="P210" s="147"/>
      <c r="Q210" s="147"/>
      <c r="R210" s="147"/>
      <c r="S210" s="147"/>
      <c r="T210" s="147"/>
      <c r="U210" s="147"/>
      <c r="V210" s="147"/>
      <c r="W210" s="147"/>
      <c r="X210" s="147"/>
      <c r="Y210" s="147"/>
      <c r="Z210" s="147"/>
      <c r="AA210" s="147"/>
      <c r="AB210" s="147"/>
      <c r="AC210" s="147"/>
    </row>
    <row r="211" spans="1:29" ht="13.9" hidden="1" customHeight="1" x14ac:dyDescent="0.2">
      <c r="A211" s="146"/>
      <c r="B211" s="146"/>
      <c r="C211" s="146"/>
      <c r="D211" s="146"/>
      <c r="E211" s="146"/>
      <c r="F211" s="146"/>
      <c r="G211" s="146"/>
      <c r="H211" s="147"/>
      <c r="I211" s="147"/>
      <c r="J211" s="147"/>
      <c r="K211" s="147"/>
      <c r="L211" s="147"/>
      <c r="M211" s="147"/>
      <c r="N211" s="147"/>
      <c r="O211" s="147"/>
      <c r="P211" s="147"/>
      <c r="Q211" s="147"/>
      <c r="R211" s="147"/>
      <c r="S211" s="147"/>
      <c r="T211" s="147"/>
      <c r="U211" s="147"/>
      <c r="V211" s="147"/>
      <c r="W211" s="147"/>
      <c r="X211" s="147"/>
      <c r="Y211" s="147"/>
      <c r="Z211" s="147"/>
      <c r="AA211" s="147"/>
      <c r="AB211" s="147"/>
      <c r="AC211" s="147"/>
    </row>
    <row r="212" spans="1:29" ht="13.9" hidden="1" customHeight="1" x14ac:dyDescent="0.2">
      <c r="A212" s="146"/>
      <c r="B212" s="146"/>
      <c r="C212" s="146"/>
      <c r="D212" s="146"/>
      <c r="E212" s="146"/>
      <c r="F212" s="146"/>
      <c r="G212" s="146"/>
      <c r="H212" s="147"/>
      <c r="I212" s="147"/>
      <c r="J212" s="147"/>
      <c r="K212" s="147"/>
      <c r="L212" s="147"/>
      <c r="M212" s="147"/>
      <c r="N212" s="147"/>
      <c r="O212" s="147"/>
      <c r="P212" s="147"/>
      <c r="Q212" s="147"/>
      <c r="R212" s="147"/>
      <c r="S212" s="147"/>
      <c r="T212" s="147"/>
      <c r="U212" s="147"/>
      <c r="V212" s="147"/>
      <c r="W212" s="147"/>
      <c r="X212" s="147"/>
      <c r="Y212" s="147"/>
      <c r="Z212" s="147"/>
      <c r="AA212" s="147"/>
      <c r="AB212" s="147"/>
      <c r="AC212" s="147"/>
    </row>
    <row r="213" spans="1:29" ht="13.9" hidden="1" customHeight="1" x14ac:dyDescent="0.2">
      <c r="A213" s="146"/>
      <c r="B213" s="146"/>
      <c r="C213" s="146"/>
      <c r="D213" s="146"/>
      <c r="E213" s="146"/>
      <c r="F213" s="146"/>
      <c r="G213" s="146"/>
      <c r="H213" s="147"/>
      <c r="I213" s="147"/>
      <c r="J213" s="147"/>
      <c r="K213" s="147"/>
      <c r="L213" s="147"/>
      <c r="M213" s="147"/>
      <c r="N213" s="147"/>
      <c r="O213" s="147"/>
      <c r="P213" s="147"/>
      <c r="Q213" s="147"/>
      <c r="R213" s="147"/>
      <c r="S213" s="147"/>
      <c r="T213" s="147"/>
      <c r="U213" s="147"/>
      <c r="V213" s="147"/>
      <c r="W213" s="147"/>
      <c r="X213" s="147"/>
      <c r="Y213" s="147"/>
      <c r="Z213" s="147"/>
      <c r="AA213" s="147"/>
      <c r="AB213" s="147"/>
      <c r="AC213" s="147"/>
    </row>
    <row r="214" spans="1:29" ht="13.9" hidden="1" customHeight="1" x14ac:dyDescent="0.2">
      <c r="A214" s="146"/>
      <c r="B214" s="146"/>
      <c r="C214" s="146"/>
      <c r="D214" s="146"/>
      <c r="E214" s="146"/>
      <c r="F214" s="146"/>
      <c r="G214" s="146"/>
      <c r="H214" s="147"/>
      <c r="I214" s="147"/>
      <c r="J214" s="147"/>
      <c r="K214" s="147"/>
      <c r="L214" s="147"/>
      <c r="M214" s="147"/>
      <c r="N214" s="147"/>
      <c r="O214" s="147"/>
      <c r="P214" s="147"/>
      <c r="Q214" s="147"/>
      <c r="R214" s="147"/>
      <c r="S214" s="147"/>
      <c r="T214" s="147"/>
      <c r="U214" s="147"/>
      <c r="V214" s="147"/>
      <c r="W214" s="147"/>
      <c r="X214" s="147"/>
      <c r="Y214" s="147"/>
      <c r="Z214" s="147"/>
      <c r="AA214" s="147"/>
      <c r="AB214" s="147"/>
      <c r="AC214" s="147"/>
    </row>
    <row r="215" spans="1:29" ht="13.9" hidden="1" customHeight="1" x14ac:dyDescent="0.2">
      <c r="A215" s="146"/>
      <c r="B215" s="146"/>
      <c r="C215" s="146"/>
      <c r="D215" s="146"/>
      <c r="E215" s="146"/>
      <c r="F215" s="146"/>
      <c r="G215" s="146"/>
      <c r="H215" s="147"/>
      <c r="I215" s="147"/>
      <c r="J215" s="147"/>
      <c r="K215" s="147"/>
      <c r="L215" s="147"/>
      <c r="M215" s="147"/>
      <c r="N215" s="147"/>
      <c r="O215" s="147"/>
      <c r="P215" s="147"/>
      <c r="Q215" s="147"/>
      <c r="R215" s="147"/>
      <c r="S215" s="147"/>
      <c r="T215" s="147"/>
      <c r="U215" s="147"/>
      <c r="V215" s="147"/>
      <c r="W215" s="147"/>
      <c r="X215" s="147"/>
      <c r="Y215" s="147"/>
      <c r="Z215" s="147"/>
      <c r="AA215" s="147"/>
      <c r="AB215" s="147"/>
      <c r="AC215" s="147"/>
    </row>
    <row r="216" spans="1:29" ht="13.9" hidden="1" customHeight="1" x14ac:dyDescent="0.2">
      <c r="A216" s="146"/>
      <c r="B216" s="146"/>
      <c r="C216" s="146"/>
      <c r="D216" s="146"/>
      <c r="E216" s="146"/>
      <c r="F216" s="146"/>
      <c r="G216" s="146"/>
      <c r="H216" s="147"/>
      <c r="I216" s="147"/>
      <c r="J216" s="147"/>
      <c r="K216" s="147"/>
      <c r="L216" s="147"/>
      <c r="M216" s="147"/>
      <c r="N216" s="147"/>
      <c r="O216" s="147"/>
      <c r="P216" s="147"/>
      <c r="Q216" s="147"/>
      <c r="R216" s="147"/>
      <c r="S216" s="147"/>
      <c r="T216" s="147"/>
      <c r="U216" s="147"/>
      <c r="V216" s="147"/>
      <c r="W216" s="147"/>
      <c r="X216" s="147"/>
      <c r="Y216" s="147"/>
      <c r="Z216" s="147"/>
      <c r="AA216" s="147"/>
      <c r="AB216" s="147"/>
      <c r="AC216" s="147"/>
    </row>
    <row r="217" spans="1:29" ht="13.9" hidden="1" customHeight="1" x14ac:dyDescent="0.2">
      <c r="A217" s="146"/>
      <c r="B217" s="146"/>
      <c r="C217" s="146"/>
      <c r="D217" s="146"/>
      <c r="E217" s="146"/>
      <c r="F217" s="146"/>
      <c r="G217" s="146"/>
      <c r="H217" s="147"/>
      <c r="I217" s="147"/>
      <c r="J217" s="147"/>
      <c r="K217" s="147"/>
      <c r="L217" s="147"/>
      <c r="M217" s="147"/>
      <c r="N217" s="147"/>
      <c r="O217" s="147"/>
      <c r="P217" s="147"/>
      <c r="Q217" s="147"/>
      <c r="R217" s="147"/>
      <c r="S217" s="147"/>
      <c r="T217" s="147"/>
      <c r="U217" s="147"/>
      <c r="V217" s="147"/>
      <c r="W217" s="147"/>
      <c r="X217" s="147"/>
      <c r="Y217" s="147"/>
      <c r="Z217" s="147"/>
      <c r="AA217" s="147"/>
      <c r="AB217" s="147"/>
      <c r="AC217" s="147"/>
    </row>
    <row r="218" spans="1:29" ht="13.9" hidden="1" customHeight="1" x14ac:dyDescent="0.2">
      <c r="A218" s="146"/>
      <c r="B218" s="146"/>
      <c r="C218" s="146"/>
      <c r="D218" s="146"/>
      <c r="E218" s="146"/>
      <c r="F218" s="146"/>
      <c r="G218" s="146"/>
      <c r="H218" s="147"/>
      <c r="I218" s="147"/>
      <c r="J218" s="147"/>
      <c r="K218" s="147"/>
      <c r="L218" s="147"/>
      <c r="M218" s="147"/>
      <c r="N218" s="147"/>
      <c r="O218" s="147"/>
      <c r="P218" s="147"/>
      <c r="Q218" s="147"/>
      <c r="R218" s="147"/>
      <c r="S218" s="147"/>
      <c r="T218" s="147"/>
      <c r="U218" s="147"/>
      <c r="V218" s="147"/>
      <c r="W218" s="147"/>
      <c r="X218" s="147"/>
      <c r="Y218" s="147"/>
      <c r="Z218" s="147"/>
      <c r="AA218" s="147"/>
      <c r="AB218" s="147"/>
      <c r="AC218" s="147"/>
    </row>
    <row r="219" spans="1:29" ht="13.9" hidden="1" customHeight="1" x14ac:dyDescent="0.2">
      <c r="A219" s="146"/>
      <c r="B219" s="146"/>
      <c r="C219" s="146"/>
      <c r="D219" s="146"/>
      <c r="E219" s="146"/>
      <c r="F219" s="146"/>
      <c r="G219" s="146"/>
      <c r="H219" s="147"/>
      <c r="I219" s="147"/>
      <c r="J219" s="147"/>
      <c r="K219" s="147"/>
      <c r="L219" s="147"/>
      <c r="M219" s="147"/>
      <c r="N219" s="147"/>
      <c r="O219" s="147"/>
      <c r="P219" s="147"/>
      <c r="Q219" s="147"/>
      <c r="R219" s="147"/>
      <c r="S219" s="147"/>
      <c r="T219" s="147"/>
      <c r="U219" s="147"/>
      <c r="V219" s="147"/>
      <c r="W219" s="147"/>
      <c r="X219" s="147"/>
      <c r="Y219" s="147"/>
      <c r="Z219" s="147"/>
      <c r="AA219" s="147"/>
      <c r="AB219" s="147"/>
      <c r="AC219" s="147"/>
    </row>
    <row r="220" spans="1:29" ht="13.9" hidden="1" customHeight="1" x14ac:dyDescent="0.2">
      <c r="A220" s="146"/>
      <c r="B220" s="146"/>
      <c r="C220" s="146"/>
      <c r="D220" s="146"/>
      <c r="E220" s="146"/>
      <c r="F220" s="146"/>
      <c r="G220" s="146"/>
      <c r="H220" s="147"/>
      <c r="I220" s="147"/>
      <c r="J220" s="147"/>
      <c r="K220" s="147"/>
      <c r="L220" s="147"/>
      <c r="M220" s="147"/>
      <c r="N220" s="147"/>
      <c r="O220" s="147"/>
      <c r="P220" s="147"/>
      <c r="Q220" s="147"/>
      <c r="R220" s="147"/>
      <c r="S220" s="147"/>
      <c r="T220" s="147"/>
      <c r="U220" s="147"/>
      <c r="V220" s="147"/>
      <c r="W220" s="147"/>
      <c r="X220" s="147"/>
      <c r="Y220" s="147"/>
      <c r="Z220" s="147"/>
      <c r="AA220" s="147"/>
      <c r="AB220" s="147"/>
      <c r="AC220" s="147"/>
    </row>
    <row r="221" spans="1:29" ht="13.9" hidden="1" customHeight="1" x14ac:dyDescent="0.2">
      <c r="A221" s="146"/>
      <c r="B221" s="146"/>
      <c r="C221" s="146"/>
      <c r="D221" s="146"/>
      <c r="E221" s="146"/>
      <c r="F221" s="146"/>
      <c r="G221" s="146"/>
      <c r="H221" s="147"/>
      <c r="I221" s="147"/>
      <c r="J221" s="147"/>
      <c r="K221" s="147"/>
      <c r="L221" s="147"/>
      <c r="M221" s="147"/>
      <c r="N221" s="147"/>
      <c r="O221" s="147"/>
      <c r="P221" s="147"/>
      <c r="Q221" s="147"/>
      <c r="R221" s="147"/>
      <c r="S221" s="147"/>
      <c r="T221" s="147"/>
      <c r="U221" s="147"/>
      <c r="V221" s="147"/>
      <c r="W221" s="147"/>
      <c r="X221" s="147"/>
      <c r="Y221" s="147"/>
      <c r="Z221" s="147"/>
      <c r="AA221" s="147"/>
      <c r="AB221" s="147"/>
      <c r="AC221" s="147"/>
    </row>
    <row r="222" spans="1:29" ht="13.9" hidden="1" customHeight="1" x14ac:dyDescent="0.2">
      <c r="A222" s="146"/>
      <c r="B222" s="146"/>
      <c r="C222" s="146"/>
      <c r="D222" s="146"/>
      <c r="E222" s="146"/>
      <c r="F222" s="146"/>
      <c r="G222" s="146"/>
      <c r="H222" s="147"/>
      <c r="I222" s="147"/>
      <c r="J222" s="147"/>
      <c r="K222" s="147"/>
      <c r="L222" s="147"/>
      <c r="M222" s="147"/>
      <c r="N222" s="147"/>
      <c r="O222" s="147"/>
      <c r="P222" s="147"/>
      <c r="Q222" s="147"/>
      <c r="R222" s="147"/>
      <c r="S222" s="147"/>
      <c r="T222" s="147"/>
      <c r="U222" s="147"/>
      <c r="V222" s="147"/>
      <c r="W222" s="147"/>
      <c r="X222" s="147"/>
      <c r="Y222" s="147"/>
      <c r="Z222" s="147"/>
      <c r="AA222" s="147"/>
      <c r="AB222" s="147"/>
      <c r="AC222" s="147"/>
    </row>
    <row r="223" spans="1:29" ht="13.9" hidden="1" customHeight="1" x14ac:dyDescent="0.2">
      <c r="A223" s="146"/>
      <c r="B223" s="146"/>
      <c r="C223" s="146"/>
      <c r="D223" s="146"/>
      <c r="E223" s="146"/>
      <c r="F223" s="146"/>
      <c r="G223" s="146"/>
      <c r="H223" s="147"/>
      <c r="I223" s="147"/>
      <c r="J223" s="147"/>
      <c r="K223" s="147"/>
      <c r="L223" s="147"/>
      <c r="M223" s="147"/>
      <c r="N223" s="147"/>
      <c r="O223" s="147"/>
      <c r="P223" s="147"/>
      <c r="Q223" s="147"/>
      <c r="R223" s="147"/>
      <c r="S223" s="147"/>
      <c r="T223" s="147"/>
      <c r="U223" s="147"/>
      <c r="V223" s="147"/>
      <c r="W223" s="147"/>
      <c r="X223" s="147"/>
      <c r="Y223" s="147"/>
      <c r="Z223" s="147"/>
      <c r="AA223" s="147"/>
      <c r="AB223" s="147"/>
      <c r="AC223" s="147"/>
    </row>
    <row r="224" spans="1:29" ht="13.9" hidden="1" customHeight="1" x14ac:dyDescent="0.2">
      <c r="A224" s="146"/>
      <c r="B224" s="146"/>
      <c r="C224" s="146"/>
      <c r="D224" s="146"/>
      <c r="E224" s="146"/>
      <c r="F224" s="146"/>
      <c r="G224" s="146"/>
      <c r="H224" s="147"/>
      <c r="I224" s="147"/>
      <c r="J224" s="147"/>
      <c r="K224" s="147"/>
      <c r="L224" s="147"/>
      <c r="M224" s="147"/>
      <c r="N224" s="147"/>
      <c r="O224" s="147"/>
      <c r="P224" s="147"/>
      <c r="Q224" s="147"/>
      <c r="R224" s="147"/>
      <c r="S224" s="147"/>
      <c r="T224" s="147"/>
      <c r="U224" s="147"/>
      <c r="V224" s="147"/>
      <c r="W224" s="147"/>
      <c r="X224" s="147"/>
      <c r="Y224" s="147"/>
      <c r="Z224" s="147"/>
      <c r="AA224" s="147"/>
      <c r="AB224" s="147"/>
      <c r="AC224" s="147"/>
    </row>
    <row r="225" spans="1:29" ht="13.9" hidden="1" customHeight="1" x14ac:dyDescent="0.2">
      <c r="A225" s="146"/>
      <c r="B225" s="146"/>
      <c r="C225" s="146"/>
      <c r="D225" s="146"/>
      <c r="E225" s="146"/>
      <c r="F225" s="146"/>
      <c r="G225" s="146"/>
      <c r="H225" s="147"/>
      <c r="I225" s="147"/>
      <c r="J225" s="147"/>
      <c r="K225" s="147"/>
      <c r="L225" s="147"/>
      <c r="M225" s="147"/>
      <c r="N225" s="147"/>
      <c r="O225" s="147"/>
      <c r="P225" s="147"/>
      <c r="Q225" s="147"/>
      <c r="R225" s="147"/>
      <c r="S225" s="147"/>
      <c r="T225" s="147"/>
      <c r="U225" s="147"/>
      <c r="V225" s="147"/>
      <c r="W225" s="147"/>
      <c r="X225" s="147"/>
      <c r="Y225" s="147"/>
      <c r="Z225" s="147"/>
      <c r="AA225" s="147"/>
      <c r="AB225" s="147"/>
      <c r="AC225" s="147"/>
    </row>
    <row r="226" spans="1:29" ht="13.9" hidden="1" customHeight="1" x14ac:dyDescent="0.2">
      <c r="A226" s="146"/>
      <c r="B226" s="146"/>
      <c r="C226" s="146"/>
      <c r="D226" s="146"/>
      <c r="E226" s="146"/>
      <c r="F226" s="146"/>
      <c r="G226" s="146"/>
      <c r="H226" s="147"/>
      <c r="I226" s="147"/>
      <c r="J226" s="147"/>
      <c r="K226" s="147"/>
      <c r="L226" s="147"/>
      <c r="M226" s="147"/>
      <c r="N226" s="147"/>
      <c r="O226" s="147"/>
      <c r="P226" s="147"/>
      <c r="Q226" s="147"/>
      <c r="R226" s="147"/>
      <c r="S226" s="147"/>
      <c r="T226" s="147"/>
      <c r="U226" s="147"/>
      <c r="V226" s="147"/>
      <c r="W226" s="147"/>
      <c r="X226" s="147"/>
      <c r="Y226" s="147"/>
      <c r="Z226" s="147"/>
      <c r="AA226" s="147"/>
      <c r="AB226" s="147"/>
      <c r="AC226" s="147"/>
    </row>
    <row r="227" spans="1:29" ht="13.9" hidden="1" customHeight="1" x14ac:dyDescent="0.2">
      <c r="A227" s="146"/>
      <c r="B227" s="146"/>
      <c r="C227" s="146"/>
      <c r="D227" s="146"/>
      <c r="E227" s="146"/>
      <c r="F227" s="146"/>
      <c r="G227" s="146"/>
      <c r="H227" s="147"/>
      <c r="I227" s="147"/>
      <c r="J227" s="147"/>
      <c r="K227" s="147"/>
      <c r="L227" s="147"/>
      <c r="M227" s="147"/>
      <c r="N227" s="147"/>
      <c r="O227" s="147"/>
      <c r="P227" s="147"/>
      <c r="Q227" s="147"/>
      <c r="R227" s="147"/>
      <c r="S227" s="147"/>
      <c r="T227" s="147"/>
      <c r="U227" s="147"/>
      <c r="V227" s="147"/>
      <c r="W227" s="147"/>
      <c r="X227" s="147"/>
      <c r="Y227" s="147"/>
      <c r="Z227" s="147"/>
      <c r="AA227" s="147"/>
      <c r="AB227" s="147"/>
      <c r="AC227" s="147"/>
    </row>
    <row r="228" spans="1:29" ht="13.9" hidden="1" customHeight="1" x14ac:dyDescent="0.2">
      <c r="A228" s="146"/>
      <c r="B228" s="146"/>
      <c r="C228" s="146"/>
      <c r="D228" s="146"/>
      <c r="E228" s="146"/>
      <c r="F228" s="146"/>
      <c r="G228" s="146"/>
      <c r="H228" s="147"/>
      <c r="I228" s="147"/>
      <c r="J228" s="147"/>
      <c r="K228" s="147"/>
      <c r="L228" s="147"/>
      <c r="M228" s="147"/>
      <c r="N228" s="147"/>
      <c r="O228" s="147"/>
      <c r="P228" s="147"/>
      <c r="Q228" s="147"/>
      <c r="R228" s="147"/>
      <c r="S228" s="147"/>
      <c r="T228" s="147"/>
      <c r="U228" s="147"/>
      <c r="V228" s="147"/>
      <c r="W228" s="147"/>
      <c r="X228" s="147"/>
      <c r="Y228" s="147"/>
      <c r="Z228" s="147"/>
      <c r="AA228" s="147"/>
      <c r="AB228" s="147"/>
      <c r="AC228" s="147"/>
    </row>
    <row r="229" spans="1:29" ht="13.9" hidden="1" customHeight="1" x14ac:dyDescent="0.2">
      <c r="A229" s="146"/>
      <c r="B229" s="146"/>
      <c r="C229" s="146"/>
      <c r="D229" s="146"/>
      <c r="E229" s="146"/>
      <c r="F229" s="146"/>
      <c r="G229" s="146"/>
      <c r="H229" s="147"/>
      <c r="I229" s="147"/>
      <c r="J229" s="147"/>
      <c r="K229" s="147"/>
      <c r="L229" s="147"/>
      <c r="M229" s="147"/>
      <c r="N229" s="147"/>
      <c r="O229" s="147"/>
      <c r="P229" s="147"/>
      <c r="Q229" s="147"/>
      <c r="R229" s="147"/>
      <c r="S229" s="147"/>
      <c r="T229" s="147"/>
      <c r="U229" s="147"/>
      <c r="V229" s="147"/>
      <c r="W229" s="147"/>
      <c r="X229" s="147"/>
      <c r="Y229" s="147"/>
      <c r="Z229" s="147"/>
      <c r="AA229" s="147"/>
      <c r="AB229" s="147"/>
      <c r="AC229" s="147"/>
    </row>
    <row r="230" spans="1:29" ht="13.9" hidden="1" customHeight="1" x14ac:dyDescent="0.2">
      <c r="A230" s="146"/>
      <c r="B230" s="146"/>
      <c r="C230" s="146"/>
      <c r="D230" s="146"/>
      <c r="E230" s="146"/>
      <c r="F230" s="146"/>
      <c r="G230" s="146"/>
      <c r="H230" s="147"/>
      <c r="I230" s="147"/>
      <c r="J230" s="147"/>
      <c r="K230" s="147"/>
      <c r="L230" s="147"/>
      <c r="M230" s="147"/>
      <c r="N230" s="147"/>
      <c r="O230" s="147"/>
      <c r="P230" s="147"/>
      <c r="Q230" s="147"/>
      <c r="R230" s="147"/>
      <c r="S230" s="147"/>
      <c r="T230" s="147"/>
      <c r="U230" s="147"/>
      <c r="V230" s="147"/>
      <c r="W230" s="147"/>
      <c r="X230" s="147"/>
      <c r="Y230" s="147"/>
      <c r="Z230" s="147"/>
      <c r="AA230" s="147"/>
      <c r="AB230" s="147"/>
      <c r="AC230" s="147"/>
    </row>
    <row r="231" spans="1:29" ht="13.9" hidden="1" customHeight="1" x14ac:dyDescent="0.2">
      <c r="A231" s="146"/>
      <c r="B231" s="146"/>
      <c r="C231" s="146"/>
      <c r="D231" s="146"/>
      <c r="E231" s="146"/>
      <c r="F231" s="146"/>
      <c r="G231" s="146"/>
      <c r="H231" s="147"/>
      <c r="I231" s="147"/>
      <c r="J231" s="147"/>
      <c r="K231" s="147"/>
      <c r="L231" s="147"/>
      <c r="M231" s="147"/>
      <c r="N231" s="147"/>
      <c r="O231" s="147"/>
      <c r="P231" s="147"/>
      <c r="Q231" s="147"/>
      <c r="R231" s="147"/>
      <c r="S231" s="147"/>
      <c r="T231" s="147"/>
      <c r="U231" s="147"/>
      <c r="V231" s="147"/>
      <c r="W231" s="147"/>
      <c r="X231" s="147"/>
      <c r="Y231" s="147"/>
      <c r="Z231" s="147"/>
      <c r="AA231" s="147"/>
      <c r="AB231" s="147"/>
      <c r="AC231" s="147"/>
    </row>
    <row r="232" spans="1:29" ht="13.9" hidden="1" customHeight="1" x14ac:dyDescent="0.2">
      <c r="A232" s="146"/>
      <c r="B232" s="146"/>
      <c r="C232" s="146"/>
      <c r="D232" s="146"/>
      <c r="E232" s="146"/>
      <c r="F232" s="146"/>
      <c r="G232" s="146"/>
      <c r="H232" s="147"/>
      <c r="I232" s="147"/>
      <c r="J232" s="147"/>
      <c r="K232" s="147"/>
      <c r="L232" s="147"/>
      <c r="M232" s="147"/>
      <c r="N232" s="147"/>
      <c r="O232" s="147"/>
      <c r="P232" s="147"/>
      <c r="Q232" s="147"/>
      <c r="R232" s="147"/>
      <c r="S232" s="147"/>
      <c r="T232" s="147"/>
      <c r="U232" s="147"/>
      <c r="V232" s="147"/>
      <c r="W232" s="147"/>
      <c r="X232" s="147"/>
      <c r="Y232" s="147"/>
      <c r="Z232" s="147"/>
      <c r="AA232" s="147"/>
      <c r="AB232" s="147"/>
      <c r="AC232" s="147"/>
    </row>
    <row r="233" spans="1:29" ht="13.9" hidden="1" customHeight="1" x14ac:dyDescent="0.2">
      <c r="A233" s="146"/>
      <c r="B233" s="146"/>
      <c r="C233" s="146"/>
      <c r="D233" s="146"/>
      <c r="E233" s="146"/>
      <c r="F233" s="146"/>
      <c r="G233" s="146"/>
      <c r="H233" s="147"/>
      <c r="I233" s="147"/>
      <c r="J233" s="147"/>
      <c r="K233" s="147"/>
      <c r="L233" s="147"/>
      <c r="M233" s="147"/>
      <c r="N233" s="147"/>
      <c r="O233" s="147"/>
      <c r="P233" s="147"/>
      <c r="Q233" s="147"/>
      <c r="R233" s="147"/>
      <c r="S233" s="147"/>
      <c r="T233" s="147"/>
      <c r="U233" s="147"/>
      <c r="V233" s="147"/>
      <c r="W233" s="147"/>
      <c r="X233" s="147"/>
      <c r="Y233" s="147"/>
      <c r="Z233" s="147"/>
      <c r="AA233" s="147"/>
      <c r="AB233" s="147"/>
      <c r="AC233" s="147"/>
    </row>
    <row r="234" spans="1:29" ht="13.9" hidden="1" customHeight="1" x14ac:dyDescent="0.2">
      <c r="A234" s="146"/>
      <c r="B234" s="146"/>
      <c r="C234" s="146"/>
      <c r="D234" s="146"/>
      <c r="E234" s="146"/>
      <c r="F234" s="146"/>
      <c r="G234" s="146"/>
      <c r="H234" s="147"/>
      <c r="I234" s="147"/>
      <c r="J234" s="147"/>
      <c r="K234" s="147"/>
      <c r="L234" s="147"/>
      <c r="M234" s="147"/>
      <c r="N234" s="147"/>
      <c r="O234" s="147"/>
      <c r="P234" s="147"/>
      <c r="Q234" s="147"/>
      <c r="R234" s="147"/>
      <c r="S234" s="147"/>
      <c r="T234" s="147"/>
      <c r="U234" s="147"/>
      <c r="V234" s="147"/>
      <c r="W234" s="147"/>
      <c r="X234" s="147"/>
      <c r="Y234" s="147"/>
      <c r="Z234" s="147"/>
      <c r="AA234" s="147"/>
      <c r="AB234" s="147"/>
      <c r="AC234" s="147"/>
    </row>
    <row r="235" spans="1:29" ht="13.9" hidden="1" customHeight="1" x14ac:dyDescent="0.2">
      <c r="A235" s="146"/>
      <c r="B235" s="146"/>
      <c r="C235" s="146"/>
      <c r="D235" s="146"/>
      <c r="E235" s="146"/>
      <c r="F235" s="146"/>
      <c r="G235" s="146"/>
      <c r="H235" s="147"/>
      <c r="I235" s="147"/>
      <c r="J235" s="147"/>
      <c r="K235" s="147"/>
      <c r="L235" s="147"/>
      <c r="M235" s="147"/>
      <c r="N235" s="147"/>
      <c r="O235" s="147"/>
      <c r="P235" s="147"/>
      <c r="Q235" s="147"/>
      <c r="R235" s="147"/>
      <c r="S235" s="147"/>
      <c r="T235" s="147"/>
      <c r="U235" s="147"/>
      <c r="V235" s="147"/>
      <c r="W235" s="147"/>
      <c r="X235" s="147"/>
      <c r="Y235" s="147"/>
      <c r="Z235" s="147"/>
      <c r="AA235" s="147"/>
      <c r="AB235" s="147"/>
      <c r="AC235" s="147"/>
    </row>
    <row r="236" spans="1:29" ht="13.9" hidden="1" customHeight="1" x14ac:dyDescent="0.2">
      <c r="A236" s="146"/>
      <c r="B236" s="146"/>
      <c r="C236" s="146"/>
      <c r="D236" s="146"/>
      <c r="E236" s="146"/>
      <c r="F236" s="146"/>
      <c r="G236" s="146"/>
      <c r="H236" s="147"/>
      <c r="I236" s="147"/>
      <c r="J236" s="147"/>
      <c r="K236" s="147"/>
      <c r="L236" s="147"/>
      <c r="M236" s="147"/>
      <c r="N236" s="147"/>
      <c r="O236" s="147"/>
      <c r="P236" s="147"/>
      <c r="Q236" s="147"/>
      <c r="R236" s="147"/>
      <c r="S236" s="147"/>
      <c r="T236" s="147"/>
      <c r="U236" s="147"/>
      <c r="V236" s="147"/>
      <c r="W236" s="147"/>
      <c r="X236" s="147"/>
      <c r="Y236" s="147"/>
      <c r="Z236" s="147"/>
      <c r="AA236" s="147"/>
      <c r="AB236" s="147"/>
      <c r="AC236" s="147"/>
    </row>
    <row r="237" spans="1:29" ht="13.9" hidden="1" customHeight="1" x14ac:dyDescent="0.2">
      <c r="A237" s="146"/>
      <c r="B237" s="146"/>
      <c r="C237" s="146"/>
      <c r="D237" s="146"/>
      <c r="E237" s="146"/>
      <c r="F237" s="146"/>
      <c r="G237" s="146"/>
      <c r="H237" s="147"/>
      <c r="I237" s="147"/>
      <c r="J237" s="147"/>
      <c r="K237" s="147"/>
      <c r="L237" s="147"/>
      <c r="M237" s="147"/>
      <c r="N237" s="147"/>
      <c r="O237" s="147"/>
      <c r="P237" s="147"/>
      <c r="Q237" s="147"/>
      <c r="R237" s="147"/>
      <c r="S237" s="147"/>
      <c r="T237" s="147"/>
      <c r="U237" s="147"/>
      <c r="V237" s="147"/>
      <c r="W237" s="147"/>
      <c r="X237" s="147"/>
      <c r="Y237" s="147"/>
      <c r="Z237" s="147"/>
      <c r="AA237" s="147"/>
      <c r="AB237" s="147"/>
      <c r="AC237" s="147"/>
    </row>
    <row r="238" spans="1:29" ht="13.9" hidden="1" customHeight="1" x14ac:dyDescent="0.2">
      <c r="A238" s="146"/>
      <c r="B238" s="146"/>
      <c r="C238" s="146"/>
      <c r="D238" s="146"/>
      <c r="E238" s="146"/>
      <c r="F238" s="146"/>
      <c r="G238" s="146"/>
      <c r="H238" s="147"/>
      <c r="I238" s="147"/>
      <c r="J238" s="147"/>
      <c r="K238" s="147"/>
      <c r="L238" s="147"/>
      <c r="M238" s="147"/>
      <c r="N238" s="147"/>
      <c r="O238" s="147"/>
      <c r="P238" s="147"/>
      <c r="Q238" s="147"/>
      <c r="R238" s="147"/>
      <c r="S238" s="147"/>
      <c r="T238" s="147"/>
      <c r="U238" s="147"/>
      <c r="V238" s="147"/>
      <c r="W238" s="147"/>
      <c r="X238" s="147"/>
      <c r="Y238" s="147"/>
      <c r="Z238" s="147"/>
      <c r="AA238" s="147"/>
      <c r="AB238" s="147"/>
      <c r="AC238" s="147"/>
    </row>
    <row r="239" spans="1:29" ht="13.9" hidden="1" customHeight="1" x14ac:dyDescent="0.2">
      <c r="A239" s="146"/>
      <c r="B239" s="146"/>
      <c r="C239" s="146"/>
      <c r="D239" s="146"/>
      <c r="E239" s="146"/>
      <c r="F239" s="146"/>
      <c r="G239" s="146"/>
      <c r="H239" s="147"/>
      <c r="I239" s="147"/>
      <c r="J239" s="147"/>
      <c r="K239" s="147"/>
      <c r="L239" s="147"/>
      <c r="M239" s="147"/>
      <c r="N239" s="147"/>
      <c r="O239" s="147"/>
      <c r="P239" s="147"/>
      <c r="Q239" s="147"/>
      <c r="R239" s="147"/>
      <c r="S239" s="147"/>
      <c r="T239" s="147"/>
      <c r="U239" s="147"/>
      <c r="V239" s="147"/>
      <c r="W239" s="147"/>
      <c r="X239" s="147"/>
      <c r="Y239" s="147"/>
      <c r="Z239" s="147"/>
      <c r="AA239" s="147"/>
      <c r="AB239" s="147"/>
      <c r="AC239" s="147"/>
    </row>
    <row r="240" spans="1:29" ht="13.9" hidden="1" customHeight="1" x14ac:dyDescent="0.2">
      <c r="A240" s="146"/>
      <c r="B240" s="146"/>
      <c r="C240" s="146"/>
      <c r="D240" s="146"/>
      <c r="E240" s="146"/>
      <c r="F240" s="146"/>
      <c r="G240" s="146"/>
      <c r="H240" s="147"/>
      <c r="I240" s="147"/>
      <c r="J240" s="147"/>
      <c r="K240" s="147"/>
      <c r="L240" s="147"/>
      <c r="M240" s="147"/>
      <c r="N240" s="147"/>
      <c r="O240" s="147"/>
      <c r="P240" s="147"/>
      <c r="Q240" s="147"/>
      <c r="R240" s="147"/>
      <c r="S240" s="147"/>
      <c r="T240" s="147"/>
      <c r="U240" s="147"/>
      <c r="V240" s="147"/>
      <c r="W240" s="147"/>
      <c r="X240" s="147"/>
      <c r="Y240" s="147"/>
      <c r="Z240" s="147"/>
      <c r="AA240" s="147"/>
      <c r="AB240" s="147"/>
      <c r="AC240" s="147"/>
    </row>
    <row r="241" spans="1:29" ht="13.9" hidden="1" customHeight="1" x14ac:dyDescent="0.2">
      <c r="A241" s="146"/>
      <c r="B241" s="146"/>
      <c r="C241" s="146"/>
      <c r="D241" s="146"/>
      <c r="E241" s="146"/>
      <c r="F241" s="146"/>
      <c r="G241" s="146"/>
      <c r="H241" s="147"/>
      <c r="I241" s="147"/>
      <c r="J241" s="147"/>
      <c r="K241" s="147"/>
      <c r="L241" s="147"/>
      <c r="M241" s="147"/>
      <c r="N241" s="147"/>
      <c r="O241" s="147"/>
      <c r="P241" s="147"/>
      <c r="Q241" s="147"/>
      <c r="R241" s="147"/>
      <c r="S241" s="147"/>
      <c r="T241" s="147"/>
      <c r="U241" s="147"/>
      <c r="V241" s="147"/>
      <c r="W241" s="147"/>
      <c r="X241" s="147"/>
      <c r="Y241" s="147"/>
      <c r="Z241" s="147"/>
      <c r="AA241" s="147"/>
      <c r="AB241" s="147"/>
      <c r="AC241" s="147"/>
    </row>
    <row r="242" spans="1:29" ht="13.9" hidden="1" customHeight="1" x14ac:dyDescent="0.2">
      <c r="A242" s="146"/>
      <c r="B242" s="146"/>
      <c r="C242" s="146"/>
      <c r="D242" s="146"/>
      <c r="E242" s="146"/>
      <c r="F242" s="146"/>
      <c r="G242" s="146"/>
      <c r="H242" s="147"/>
      <c r="I242" s="147"/>
      <c r="J242" s="147"/>
      <c r="K242" s="147"/>
      <c r="L242" s="147"/>
      <c r="M242" s="147"/>
      <c r="N242" s="147"/>
      <c r="O242" s="147"/>
      <c r="P242" s="147"/>
      <c r="Q242" s="147"/>
      <c r="R242" s="147"/>
      <c r="S242" s="147"/>
      <c r="T242" s="147"/>
      <c r="U242" s="147"/>
      <c r="V242" s="147"/>
      <c r="W242" s="147"/>
      <c r="X242" s="147"/>
      <c r="Y242" s="147"/>
      <c r="Z242" s="147"/>
      <c r="AA242" s="147"/>
      <c r="AB242" s="147"/>
      <c r="AC242" s="147"/>
    </row>
    <row r="243" spans="1:29" ht="13.9" hidden="1" customHeight="1" x14ac:dyDescent="0.2">
      <c r="A243" s="146"/>
      <c r="B243" s="146"/>
      <c r="C243" s="146"/>
      <c r="D243" s="146"/>
      <c r="E243" s="146"/>
      <c r="F243" s="146"/>
      <c r="G243" s="146"/>
      <c r="H243" s="147"/>
      <c r="I243" s="147"/>
      <c r="J243" s="147"/>
      <c r="K243" s="147"/>
      <c r="L243" s="147"/>
      <c r="M243" s="147"/>
      <c r="N243" s="147"/>
      <c r="O243" s="147"/>
      <c r="P243" s="147"/>
      <c r="Q243" s="147"/>
      <c r="R243" s="147"/>
      <c r="S243" s="147"/>
      <c r="T243" s="147"/>
      <c r="U243" s="147"/>
      <c r="V243" s="147"/>
      <c r="W243" s="147"/>
      <c r="X243" s="147"/>
      <c r="Y243" s="147"/>
      <c r="Z243" s="147"/>
      <c r="AA243" s="147"/>
      <c r="AB243" s="147"/>
      <c r="AC243" s="147"/>
    </row>
    <row r="244" spans="1:29" ht="13.9" hidden="1" customHeight="1" x14ac:dyDescent="0.2">
      <c r="A244" s="146"/>
      <c r="B244" s="146"/>
      <c r="C244" s="146"/>
      <c r="D244" s="146"/>
      <c r="E244" s="146"/>
      <c r="F244" s="146"/>
      <c r="G244" s="146"/>
      <c r="H244" s="147"/>
      <c r="I244" s="147"/>
      <c r="J244" s="147"/>
      <c r="K244" s="147"/>
      <c r="L244" s="147"/>
      <c r="M244" s="147"/>
      <c r="N244" s="147"/>
      <c r="O244" s="147"/>
      <c r="P244" s="147"/>
      <c r="Q244" s="147"/>
      <c r="R244" s="147"/>
      <c r="S244" s="147"/>
      <c r="T244" s="147"/>
      <c r="U244" s="147"/>
      <c r="V244" s="147"/>
      <c r="W244" s="147"/>
      <c r="X244" s="147"/>
      <c r="Y244" s="147"/>
      <c r="Z244" s="147"/>
      <c r="AA244" s="147"/>
      <c r="AB244" s="147"/>
      <c r="AC244" s="147"/>
    </row>
    <row r="245" spans="1:29" ht="13.9" hidden="1" customHeight="1" x14ac:dyDescent="0.2">
      <c r="A245" s="146"/>
      <c r="B245" s="146"/>
      <c r="C245" s="146"/>
      <c r="D245" s="146"/>
      <c r="E245" s="146"/>
      <c r="F245" s="146"/>
      <c r="G245" s="146"/>
      <c r="H245" s="147"/>
      <c r="I245" s="147"/>
      <c r="J245" s="147"/>
      <c r="K245" s="147"/>
      <c r="L245" s="147"/>
      <c r="M245" s="147"/>
      <c r="N245" s="147"/>
      <c r="O245" s="147"/>
      <c r="P245" s="147"/>
      <c r="Q245" s="147"/>
      <c r="R245" s="147"/>
      <c r="S245" s="147"/>
      <c r="T245" s="147"/>
      <c r="U245" s="147"/>
      <c r="V245" s="147"/>
      <c r="W245" s="147"/>
      <c r="X245" s="147"/>
      <c r="Y245" s="147"/>
      <c r="Z245" s="147"/>
      <c r="AA245" s="147"/>
      <c r="AB245" s="147"/>
      <c r="AC245" s="147"/>
    </row>
    <row r="246" spans="1:29" ht="13.9" hidden="1" customHeight="1" x14ac:dyDescent="0.2">
      <c r="A246" s="146"/>
      <c r="B246" s="146"/>
      <c r="C246" s="146"/>
      <c r="D246" s="146"/>
      <c r="E246" s="146"/>
      <c r="F246" s="146"/>
      <c r="G246" s="146"/>
      <c r="H246" s="147"/>
      <c r="I246" s="147"/>
      <c r="J246" s="147"/>
      <c r="K246" s="147"/>
      <c r="L246" s="147"/>
      <c r="M246" s="147"/>
      <c r="N246" s="147"/>
      <c r="O246" s="147"/>
      <c r="P246" s="147"/>
      <c r="Q246" s="147"/>
      <c r="R246" s="147"/>
      <c r="S246" s="147"/>
      <c r="T246" s="147"/>
      <c r="U246" s="147"/>
      <c r="V246" s="147"/>
      <c r="W246" s="147"/>
      <c r="X246" s="147"/>
      <c r="Y246" s="147"/>
      <c r="Z246" s="147"/>
      <c r="AA246" s="147"/>
      <c r="AB246" s="147"/>
      <c r="AC246" s="147"/>
    </row>
    <row r="247" spans="1:29" ht="13.9" hidden="1" customHeight="1" x14ac:dyDescent="0.2">
      <c r="A247" s="146"/>
      <c r="B247" s="146"/>
      <c r="C247" s="146"/>
      <c r="D247" s="146"/>
      <c r="E247" s="146"/>
      <c r="F247" s="146"/>
      <c r="G247" s="146"/>
      <c r="H247" s="147"/>
      <c r="I247" s="147"/>
      <c r="J247" s="147"/>
      <c r="K247" s="147"/>
      <c r="L247" s="147"/>
      <c r="M247" s="147"/>
      <c r="N247" s="147"/>
      <c r="O247" s="147"/>
      <c r="P247" s="147"/>
      <c r="Q247" s="147"/>
      <c r="R247" s="147"/>
      <c r="S247" s="147"/>
      <c r="T247" s="147"/>
      <c r="U247" s="147"/>
      <c r="V247" s="147"/>
      <c r="W247" s="147"/>
      <c r="X247" s="147"/>
      <c r="Y247" s="147"/>
      <c r="Z247" s="147"/>
      <c r="AA247" s="147"/>
      <c r="AB247" s="147"/>
      <c r="AC247" s="147"/>
    </row>
    <row r="248" spans="1:29" ht="13.9" hidden="1" customHeight="1" x14ac:dyDescent="0.2">
      <c r="A248" s="146"/>
      <c r="B248" s="146"/>
      <c r="C248" s="146"/>
      <c r="D248" s="146"/>
      <c r="E248" s="146"/>
      <c r="F248" s="146"/>
      <c r="G248" s="146"/>
      <c r="H248" s="147"/>
      <c r="I248" s="147"/>
      <c r="J248" s="147"/>
      <c r="K248" s="147"/>
      <c r="L248" s="147"/>
      <c r="M248" s="147"/>
      <c r="N248" s="147"/>
      <c r="O248" s="147"/>
      <c r="P248" s="147"/>
      <c r="Q248" s="147"/>
      <c r="R248" s="147"/>
      <c r="S248" s="147"/>
      <c r="T248" s="147"/>
      <c r="U248" s="147"/>
      <c r="V248" s="147"/>
      <c r="W248" s="147"/>
      <c r="X248" s="147"/>
      <c r="Y248" s="147"/>
      <c r="Z248" s="147"/>
      <c r="AA248" s="147"/>
      <c r="AB248" s="147"/>
      <c r="AC248" s="147"/>
    </row>
    <row r="249" spans="1:29" ht="13.9" hidden="1" customHeight="1" x14ac:dyDescent="0.2">
      <c r="A249" s="146"/>
      <c r="B249" s="146"/>
      <c r="C249" s="146"/>
      <c r="D249" s="146"/>
      <c r="E249" s="146"/>
      <c r="F249" s="146"/>
      <c r="G249" s="146"/>
      <c r="H249" s="147"/>
      <c r="I249" s="147"/>
      <c r="J249" s="147"/>
      <c r="K249" s="147"/>
      <c r="L249" s="147"/>
      <c r="M249" s="147"/>
      <c r="N249" s="147"/>
      <c r="O249" s="147"/>
      <c r="P249" s="147"/>
      <c r="Q249" s="147"/>
      <c r="R249" s="147"/>
      <c r="S249" s="147"/>
      <c r="T249" s="147"/>
      <c r="U249" s="147"/>
      <c r="V249" s="147"/>
      <c r="W249" s="147"/>
      <c r="X249" s="147"/>
      <c r="Y249" s="147"/>
      <c r="Z249" s="147"/>
      <c r="AA249" s="147"/>
      <c r="AB249" s="147"/>
      <c r="AC249" s="147"/>
    </row>
    <row r="250" spans="1:29" ht="13.9" hidden="1" customHeight="1" x14ac:dyDescent="0.2">
      <c r="A250" s="146"/>
      <c r="B250" s="146"/>
      <c r="C250" s="146"/>
      <c r="D250" s="146"/>
      <c r="E250" s="146"/>
      <c r="F250" s="146"/>
      <c r="G250" s="146"/>
      <c r="H250" s="147"/>
      <c r="I250" s="147"/>
      <c r="J250" s="147"/>
      <c r="K250" s="147"/>
      <c r="L250" s="147"/>
      <c r="M250" s="147"/>
      <c r="N250" s="147"/>
      <c r="O250" s="147"/>
      <c r="P250" s="147"/>
      <c r="Q250" s="147"/>
      <c r="R250" s="147"/>
      <c r="S250" s="147"/>
      <c r="T250" s="147"/>
      <c r="U250" s="147"/>
      <c r="V250" s="147"/>
      <c r="W250" s="147"/>
      <c r="X250" s="147"/>
      <c r="Y250" s="147"/>
      <c r="Z250" s="147"/>
      <c r="AA250" s="147"/>
      <c r="AB250" s="147"/>
      <c r="AC250" s="147"/>
    </row>
    <row r="251" spans="1:29" ht="13.9" hidden="1" customHeight="1" x14ac:dyDescent="0.2">
      <c r="A251" s="146"/>
      <c r="B251" s="146"/>
      <c r="C251" s="146"/>
      <c r="D251" s="146"/>
      <c r="E251" s="146"/>
      <c r="F251" s="146"/>
      <c r="G251" s="146"/>
      <c r="H251" s="147"/>
      <c r="I251" s="147"/>
      <c r="J251" s="147"/>
      <c r="K251" s="147"/>
      <c r="L251" s="147"/>
      <c r="M251" s="147"/>
      <c r="N251" s="147"/>
      <c r="O251" s="147"/>
      <c r="P251" s="147"/>
      <c r="Q251" s="147"/>
      <c r="R251" s="147"/>
      <c r="S251" s="147"/>
      <c r="T251" s="147"/>
      <c r="U251" s="147"/>
      <c r="V251" s="147"/>
      <c r="W251" s="147"/>
      <c r="X251" s="147"/>
      <c r="Y251" s="147"/>
      <c r="Z251" s="147"/>
      <c r="AA251" s="147"/>
      <c r="AB251" s="147"/>
      <c r="AC251" s="147"/>
    </row>
    <row r="252" spans="1:29" ht="13.9" hidden="1" customHeight="1" x14ac:dyDescent="0.2">
      <c r="A252" s="146"/>
      <c r="B252" s="146"/>
      <c r="C252" s="146"/>
      <c r="D252" s="146"/>
      <c r="E252" s="146"/>
      <c r="F252" s="146"/>
      <c r="G252" s="146"/>
      <c r="H252" s="147"/>
      <c r="I252" s="147"/>
      <c r="J252" s="147"/>
      <c r="K252" s="147"/>
      <c r="L252" s="147"/>
      <c r="M252" s="147"/>
      <c r="N252" s="147"/>
      <c r="O252" s="147"/>
      <c r="P252" s="147"/>
      <c r="Q252" s="147"/>
      <c r="R252" s="147"/>
      <c r="S252" s="147"/>
      <c r="T252" s="147"/>
      <c r="U252" s="147"/>
      <c r="V252" s="147"/>
      <c r="W252" s="147"/>
      <c r="X252" s="147"/>
      <c r="Y252" s="147"/>
      <c r="Z252" s="147"/>
      <c r="AA252" s="147"/>
      <c r="AB252" s="147"/>
      <c r="AC252" s="147"/>
    </row>
    <row r="253" spans="1:29" ht="13.9" hidden="1" customHeight="1" x14ac:dyDescent="0.2">
      <c r="A253" s="146"/>
      <c r="B253" s="146"/>
      <c r="C253" s="146"/>
      <c r="D253" s="146"/>
      <c r="E253" s="146"/>
      <c r="F253" s="146"/>
      <c r="G253" s="146"/>
      <c r="H253" s="147"/>
      <c r="I253" s="147"/>
      <c r="J253" s="147"/>
      <c r="K253" s="147"/>
      <c r="L253" s="147"/>
      <c r="M253" s="147"/>
      <c r="N253" s="147"/>
      <c r="O253" s="147"/>
      <c r="P253" s="147"/>
      <c r="Q253" s="147"/>
      <c r="R253" s="147"/>
      <c r="S253" s="147"/>
      <c r="T253" s="147"/>
      <c r="U253" s="147"/>
      <c r="V253" s="147"/>
      <c r="W253" s="147"/>
      <c r="X253" s="147"/>
      <c r="Y253" s="147"/>
      <c r="Z253" s="147"/>
      <c r="AA253" s="147"/>
      <c r="AB253" s="147"/>
      <c r="AC253" s="147"/>
    </row>
    <row r="254" spans="1:29" ht="13.9" hidden="1" customHeight="1" x14ac:dyDescent="0.2">
      <c r="A254" s="146"/>
      <c r="B254" s="146"/>
      <c r="C254" s="146"/>
      <c r="D254" s="146"/>
      <c r="E254" s="146"/>
      <c r="F254" s="146"/>
      <c r="G254" s="146"/>
      <c r="H254" s="147"/>
      <c r="I254" s="147"/>
      <c r="J254" s="147"/>
      <c r="K254" s="147"/>
      <c r="L254" s="147"/>
      <c r="M254" s="147"/>
      <c r="N254" s="147"/>
      <c r="O254" s="147"/>
      <c r="P254" s="147"/>
      <c r="Q254" s="147"/>
      <c r="R254" s="147"/>
      <c r="S254" s="147"/>
      <c r="T254" s="147"/>
      <c r="U254" s="147"/>
      <c r="V254" s="147"/>
      <c r="W254" s="147"/>
      <c r="X254" s="147"/>
      <c r="Y254" s="147"/>
      <c r="Z254" s="147"/>
      <c r="AA254" s="147"/>
      <c r="AB254" s="147"/>
      <c r="AC254" s="147"/>
    </row>
    <row r="255" spans="1:29" ht="13.9" hidden="1" customHeight="1" x14ac:dyDescent="0.2">
      <c r="A255" s="146"/>
      <c r="B255" s="146"/>
      <c r="C255" s="146"/>
      <c r="D255" s="146"/>
      <c r="E255" s="146"/>
      <c r="F255" s="146"/>
      <c r="G255" s="146"/>
      <c r="H255" s="147"/>
      <c r="I255" s="147"/>
      <c r="J255" s="147"/>
      <c r="K255" s="147"/>
      <c r="L255" s="147"/>
      <c r="M255" s="147"/>
      <c r="N255" s="147"/>
      <c r="O255" s="147"/>
      <c r="P255" s="147"/>
      <c r="Q255" s="147"/>
      <c r="R255" s="147"/>
      <c r="S255" s="147"/>
      <c r="T255" s="147"/>
      <c r="U255" s="147"/>
      <c r="V255" s="147"/>
      <c r="W255" s="147"/>
      <c r="X255" s="147"/>
      <c r="Y255" s="147"/>
      <c r="Z255" s="147"/>
      <c r="AA255" s="147"/>
      <c r="AB255" s="147"/>
      <c r="AC255" s="147"/>
    </row>
    <row r="256" spans="1:29" ht="13.9" hidden="1" customHeight="1" x14ac:dyDescent="0.2">
      <c r="A256" s="146"/>
      <c r="B256" s="146"/>
      <c r="C256" s="146"/>
      <c r="D256" s="146"/>
      <c r="E256" s="146"/>
      <c r="F256" s="146"/>
      <c r="G256" s="146"/>
      <c r="H256" s="147"/>
      <c r="I256" s="147"/>
      <c r="J256" s="147"/>
      <c r="K256" s="147"/>
      <c r="L256" s="147"/>
      <c r="M256" s="147"/>
      <c r="N256" s="147"/>
      <c r="O256" s="147"/>
      <c r="P256" s="147"/>
      <c r="Q256" s="147"/>
      <c r="R256" s="147"/>
      <c r="S256" s="147"/>
      <c r="T256" s="147"/>
      <c r="U256" s="147"/>
      <c r="V256" s="147"/>
      <c r="W256" s="147"/>
      <c r="X256" s="147"/>
      <c r="Y256" s="147"/>
      <c r="Z256" s="147"/>
      <c r="AA256" s="147"/>
      <c r="AB256" s="147"/>
      <c r="AC256" s="147"/>
    </row>
    <row r="257" spans="1:29" ht="13.9" hidden="1" customHeight="1" x14ac:dyDescent="0.2">
      <c r="A257" s="146"/>
      <c r="B257" s="146"/>
      <c r="C257" s="146"/>
      <c r="D257" s="146"/>
      <c r="E257" s="146"/>
      <c r="F257" s="146"/>
      <c r="G257" s="146"/>
      <c r="H257" s="147"/>
      <c r="I257" s="147"/>
      <c r="J257" s="147"/>
      <c r="K257" s="147"/>
      <c r="L257" s="147"/>
      <c r="M257" s="147"/>
      <c r="N257" s="147"/>
      <c r="O257" s="147"/>
      <c r="P257" s="147"/>
      <c r="Q257" s="147"/>
      <c r="R257" s="147"/>
      <c r="S257" s="147"/>
      <c r="T257" s="147"/>
      <c r="U257" s="147"/>
      <c r="V257" s="147"/>
      <c r="W257" s="147"/>
      <c r="X257" s="147"/>
      <c r="Y257" s="147"/>
      <c r="Z257" s="147"/>
      <c r="AA257" s="147"/>
      <c r="AB257" s="147"/>
      <c r="AC257" s="147"/>
    </row>
    <row r="258" spans="1:29" ht="13.9" hidden="1" customHeight="1" x14ac:dyDescent="0.2">
      <c r="A258" s="146"/>
      <c r="B258" s="146"/>
      <c r="C258" s="146"/>
      <c r="D258" s="146"/>
      <c r="E258" s="146"/>
      <c r="F258" s="146"/>
      <c r="G258" s="146"/>
      <c r="H258" s="147"/>
      <c r="I258" s="147"/>
      <c r="J258" s="147"/>
      <c r="K258" s="147"/>
      <c r="L258" s="147"/>
      <c r="M258" s="147"/>
      <c r="N258" s="147"/>
      <c r="O258" s="147"/>
      <c r="P258" s="147"/>
      <c r="Q258" s="147"/>
      <c r="R258" s="147"/>
      <c r="S258" s="147"/>
      <c r="T258" s="147"/>
      <c r="U258" s="147"/>
      <c r="V258" s="147"/>
      <c r="W258" s="147"/>
      <c r="X258" s="147"/>
      <c r="Y258" s="147"/>
      <c r="Z258" s="147"/>
      <c r="AA258" s="147"/>
      <c r="AB258" s="147"/>
      <c r="AC258" s="147"/>
    </row>
    <row r="259" spans="1:29" ht="13.9" hidden="1" customHeight="1" x14ac:dyDescent="0.2">
      <c r="A259" s="146"/>
      <c r="B259" s="146"/>
      <c r="C259" s="146"/>
      <c r="D259" s="146"/>
      <c r="E259" s="146"/>
      <c r="F259" s="146"/>
      <c r="G259" s="146"/>
      <c r="H259" s="147"/>
      <c r="I259" s="147"/>
      <c r="J259" s="147"/>
      <c r="K259" s="147"/>
      <c r="L259" s="147"/>
      <c r="M259" s="147"/>
      <c r="N259" s="147"/>
      <c r="O259" s="147"/>
      <c r="P259" s="147"/>
      <c r="Q259" s="147"/>
      <c r="R259" s="147"/>
      <c r="S259" s="147"/>
      <c r="T259" s="147"/>
      <c r="U259" s="147"/>
      <c r="V259" s="147"/>
      <c r="W259" s="147"/>
      <c r="X259" s="147"/>
      <c r="Y259" s="147"/>
      <c r="Z259" s="147"/>
      <c r="AA259" s="147"/>
      <c r="AB259" s="147"/>
      <c r="AC259" s="147"/>
    </row>
    <row r="260" spans="1:29" ht="13.9" hidden="1" customHeight="1" x14ac:dyDescent="0.2">
      <c r="A260" s="146"/>
      <c r="B260" s="146"/>
      <c r="C260" s="146"/>
      <c r="D260" s="146"/>
      <c r="E260" s="146"/>
      <c r="F260" s="146"/>
      <c r="G260" s="146"/>
      <c r="H260" s="147"/>
      <c r="I260" s="147"/>
      <c r="J260" s="147"/>
      <c r="K260" s="147"/>
      <c r="L260" s="147"/>
      <c r="M260" s="147"/>
      <c r="N260" s="147"/>
      <c r="O260" s="147"/>
      <c r="P260" s="147"/>
      <c r="Q260" s="147"/>
      <c r="R260" s="147"/>
      <c r="S260" s="147"/>
      <c r="T260" s="147"/>
      <c r="U260" s="147"/>
      <c r="V260" s="147"/>
      <c r="W260" s="147"/>
      <c r="X260" s="147"/>
      <c r="Y260" s="147"/>
      <c r="Z260" s="147"/>
      <c r="AA260" s="147"/>
      <c r="AB260" s="147"/>
      <c r="AC260" s="147"/>
    </row>
    <row r="261" spans="1:29" ht="13.9" hidden="1" customHeight="1" x14ac:dyDescent="0.2">
      <c r="A261" s="146"/>
      <c r="B261" s="146"/>
      <c r="C261" s="146"/>
      <c r="D261" s="146"/>
      <c r="E261" s="146"/>
      <c r="F261" s="146"/>
      <c r="G261" s="146"/>
      <c r="H261" s="147"/>
      <c r="I261" s="147"/>
      <c r="J261" s="147"/>
      <c r="K261" s="147"/>
      <c r="L261" s="147"/>
      <c r="M261" s="147"/>
      <c r="N261" s="147"/>
      <c r="O261" s="147"/>
      <c r="P261" s="147"/>
      <c r="Q261" s="147"/>
      <c r="R261" s="147"/>
      <c r="S261" s="147"/>
      <c r="T261" s="147"/>
      <c r="U261" s="147"/>
      <c r="V261" s="147"/>
      <c r="W261" s="147"/>
      <c r="X261" s="147"/>
      <c r="Y261" s="147"/>
      <c r="Z261" s="147"/>
      <c r="AA261" s="147"/>
      <c r="AB261" s="147"/>
      <c r="AC261" s="147"/>
    </row>
    <row r="262" spans="1:29" ht="13.9" hidden="1" customHeight="1" x14ac:dyDescent="0.2">
      <c r="A262" s="146"/>
      <c r="B262" s="146"/>
      <c r="C262" s="146"/>
      <c r="D262" s="146"/>
      <c r="E262" s="146"/>
      <c r="F262" s="146"/>
      <c r="G262" s="146"/>
      <c r="H262" s="147"/>
      <c r="I262" s="147"/>
      <c r="J262" s="147"/>
      <c r="K262" s="147"/>
      <c r="L262" s="147"/>
      <c r="M262" s="147"/>
      <c r="N262" s="147"/>
      <c r="O262" s="147"/>
      <c r="P262" s="147"/>
      <c r="Q262" s="147"/>
      <c r="R262" s="147"/>
      <c r="S262" s="147"/>
      <c r="T262" s="147"/>
      <c r="U262" s="147"/>
      <c r="V262" s="147"/>
      <c r="W262" s="147"/>
      <c r="X262" s="147"/>
      <c r="Y262" s="147"/>
      <c r="Z262" s="147"/>
      <c r="AA262" s="147"/>
      <c r="AB262" s="147"/>
      <c r="AC262" s="147"/>
    </row>
    <row r="263" spans="1:29" ht="13.9" hidden="1" customHeight="1" x14ac:dyDescent="0.2">
      <c r="A263" s="146"/>
      <c r="B263" s="146"/>
      <c r="C263" s="146"/>
      <c r="D263" s="146"/>
      <c r="E263" s="146"/>
      <c r="F263" s="146"/>
      <c r="G263" s="146"/>
      <c r="H263" s="147"/>
      <c r="I263" s="147"/>
      <c r="J263" s="147"/>
      <c r="K263" s="147"/>
      <c r="L263" s="147"/>
      <c r="M263" s="147"/>
      <c r="N263" s="147"/>
      <c r="O263" s="147"/>
      <c r="P263" s="147"/>
      <c r="Q263" s="147"/>
      <c r="R263" s="147"/>
      <c r="S263" s="147"/>
      <c r="T263" s="147"/>
      <c r="U263" s="147"/>
      <c r="V263" s="147"/>
      <c r="W263" s="147"/>
      <c r="X263" s="147"/>
      <c r="Y263" s="147"/>
      <c r="Z263" s="147"/>
      <c r="AA263" s="147"/>
      <c r="AB263" s="147"/>
      <c r="AC263" s="147"/>
    </row>
    <row r="264" spans="1:29" ht="13.9" hidden="1" customHeight="1" x14ac:dyDescent="0.2">
      <c r="A264" s="146"/>
      <c r="B264" s="146"/>
      <c r="C264" s="146"/>
      <c r="D264" s="146"/>
      <c r="E264" s="146"/>
      <c r="F264" s="146"/>
      <c r="G264" s="146"/>
      <c r="H264" s="147"/>
      <c r="I264" s="147"/>
      <c r="J264" s="147"/>
      <c r="K264" s="147"/>
      <c r="L264" s="147"/>
      <c r="M264" s="147"/>
      <c r="N264" s="147"/>
      <c r="O264" s="147"/>
      <c r="P264" s="147"/>
      <c r="Q264" s="147"/>
      <c r="R264" s="147"/>
      <c r="S264" s="147"/>
      <c r="T264" s="147"/>
      <c r="U264" s="147"/>
      <c r="V264" s="147"/>
      <c r="W264" s="147"/>
      <c r="X264" s="147"/>
      <c r="Y264" s="147"/>
      <c r="Z264" s="147"/>
      <c r="AA264" s="147"/>
      <c r="AB264" s="147"/>
      <c r="AC264" s="147"/>
    </row>
    <row r="265" spans="1:29" ht="13.9" hidden="1" customHeight="1" x14ac:dyDescent="0.2">
      <c r="A265" s="146"/>
      <c r="B265" s="146"/>
      <c r="C265" s="146"/>
      <c r="D265" s="146"/>
      <c r="E265" s="146"/>
      <c r="F265" s="146"/>
      <c r="G265" s="146"/>
      <c r="H265" s="147"/>
      <c r="I265" s="147"/>
      <c r="J265" s="147"/>
      <c r="K265" s="147"/>
      <c r="L265" s="147"/>
      <c r="M265" s="147"/>
      <c r="N265" s="147"/>
      <c r="O265" s="147"/>
      <c r="P265" s="147"/>
      <c r="Q265" s="147"/>
      <c r="R265" s="147"/>
      <c r="S265" s="147"/>
      <c r="T265" s="147"/>
      <c r="U265" s="147"/>
      <c r="V265" s="147"/>
      <c r="W265" s="147"/>
      <c r="X265" s="147"/>
      <c r="Y265" s="147"/>
      <c r="Z265" s="147"/>
      <c r="AA265" s="147"/>
      <c r="AB265" s="147"/>
      <c r="AC265" s="147"/>
    </row>
    <row r="266" spans="1:29" ht="13.9" hidden="1" customHeight="1" x14ac:dyDescent="0.2">
      <c r="A266" s="146"/>
      <c r="B266" s="146"/>
      <c r="C266" s="146"/>
      <c r="D266" s="146"/>
      <c r="E266" s="146"/>
      <c r="F266" s="146"/>
      <c r="G266" s="146"/>
      <c r="H266" s="147"/>
      <c r="I266" s="147"/>
      <c r="J266" s="147"/>
      <c r="K266" s="147"/>
      <c r="L266" s="147"/>
      <c r="M266" s="147"/>
      <c r="N266" s="147"/>
      <c r="O266" s="147"/>
      <c r="P266" s="147"/>
      <c r="Q266" s="147"/>
      <c r="R266" s="147"/>
      <c r="S266" s="147"/>
      <c r="T266" s="147"/>
      <c r="U266" s="147"/>
      <c r="V266" s="147"/>
      <c r="W266" s="147"/>
      <c r="X266" s="147"/>
      <c r="Y266" s="147"/>
      <c r="Z266" s="147"/>
      <c r="AA266" s="147"/>
      <c r="AB266" s="147"/>
      <c r="AC266" s="147"/>
    </row>
    <row r="267" spans="1:29" ht="13.9" hidden="1" customHeight="1" x14ac:dyDescent="0.2">
      <c r="A267" s="146"/>
      <c r="B267" s="146"/>
      <c r="C267" s="146"/>
      <c r="D267" s="146"/>
      <c r="E267" s="146"/>
      <c r="F267" s="146"/>
      <c r="G267" s="146"/>
      <c r="H267" s="147"/>
      <c r="I267" s="147"/>
      <c r="J267" s="147"/>
      <c r="K267" s="147"/>
      <c r="L267" s="147"/>
      <c r="M267" s="147"/>
      <c r="N267" s="147"/>
      <c r="O267" s="147"/>
      <c r="P267" s="147"/>
      <c r="Q267" s="147"/>
      <c r="R267" s="147"/>
      <c r="S267" s="147"/>
      <c r="T267" s="147"/>
      <c r="U267" s="147"/>
      <c r="V267" s="147"/>
      <c r="W267" s="147"/>
      <c r="X267" s="147"/>
      <c r="Y267" s="147"/>
      <c r="Z267" s="147"/>
      <c r="AA267" s="147"/>
      <c r="AB267" s="147"/>
      <c r="AC267" s="147"/>
    </row>
    <row r="268" spans="1:29" ht="13.9" hidden="1" customHeight="1" x14ac:dyDescent="0.2">
      <c r="A268" s="146"/>
      <c r="B268" s="146"/>
      <c r="C268" s="146"/>
      <c r="D268" s="146"/>
      <c r="E268" s="146"/>
      <c r="F268" s="146"/>
      <c r="G268" s="146"/>
      <c r="H268" s="147"/>
      <c r="I268" s="147"/>
      <c r="J268" s="147"/>
      <c r="K268" s="147"/>
      <c r="L268" s="147"/>
      <c r="M268" s="147"/>
      <c r="N268" s="147"/>
      <c r="O268" s="147"/>
      <c r="P268" s="147"/>
      <c r="Q268" s="147"/>
      <c r="R268" s="147"/>
      <c r="S268" s="147"/>
      <c r="T268" s="147"/>
      <c r="U268" s="147"/>
      <c r="V268" s="147"/>
      <c r="W268" s="147"/>
      <c r="X268" s="147"/>
      <c r="Y268" s="147"/>
      <c r="Z268" s="147"/>
      <c r="AA268" s="147"/>
      <c r="AB268" s="147"/>
      <c r="AC268" s="147"/>
    </row>
    <row r="269" spans="1:29" ht="13.9" hidden="1" customHeight="1" x14ac:dyDescent="0.2">
      <c r="A269" s="146"/>
      <c r="B269" s="146"/>
      <c r="C269" s="146"/>
      <c r="D269" s="146"/>
      <c r="E269" s="146"/>
      <c r="F269" s="146"/>
      <c r="G269" s="146"/>
      <c r="H269" s="147"/>
      <c r="I269" s="147"/>
      <c r="J269" s="147"/>
      <c r="K269" s="147"/>
      <c r="L269" s="147"/>
      <c r="M269" s="147"/>
      <c r="N269" s="147"/>
      <c r="O269" s="147"/>
      <c r="P269" s="147"/>
      <c r="Q269" s="147"/>
      <c r="R269" s="147"/>
      <c r="S269" s="147"/>
      <c r="T269" s="147"/>
      <c r="U269" s="147"/>
      <c r="V269" s="147"/>
      <c r="W269" s="147"/>
      <c r="X269" s="147"/>
      <c r="Y269" s="147"/>
      <c r="Z269" s="147"/>
      <c r="AA269" s="147"/>
      <c r="AB269" s="147"/>
      <c r="AC269" s="147"/>
    </row>
    <row r="270" spans="1:29" ht="13.9" hidden="1" customHeight="1" x14ac:dyDescent="0.2">
      <c r="A270" s="146"/>
      <c r="B270" s="146"/>
      <c r="C270" s="146"/>
      <c r="D270" s="146"/>
      <c r="E270" s="146"/>
      <c r="F270" s="146"/>
      <c r="G270" s="146"/>
      <c r="H270" s="147"/>
      <c r="I270" s="147"/>
      <c r="J270" s="147"/>
      <c r="K270" s="147"/>
      <c r="L270" s="147"/>
      <c r="M270" s="147"/>
      <c r="N270" s="147"/>
      <c r="O270" s="147"/>
      <c r="P270" s="147"/>
      <c r="Q270" s="147"/>
      <c r="R270" s="147"/>
      <c r="S270" s="147"/>
      <c r="T270" s="147"/>
      <c r="U270" s="147"/>
      <c r="V270" s="147"/>
      <c r="W270" s="147"/>
      <c r="X270" s="147"/>
      <c r="Y270" s="147"/>
      <c r="Z270" s="147"/>
      <c r="AA270" s="147"/>
      <c r="AB270" s="147"/>
      <c r="AC270" s="147"/>
    </row>
    <row r="271" spans="1:29" ht="13.9" hidden="1" customHeight="1" x14ac:dyDescent="0.2">
      <c r="A271" s="146"/>
      <c r="B271" s="146"/>
      <c r="C271" s="146"/>
      <c r="D271" s="146"/>
      <c r="E271" s="146"/>
      <c r="F271" s="146"/>
      <c r="G271" s="146"/>
      <c r="H271" s="147"/>
      <c r="I271" s="147"/>
      <c r="J271" s="147"/>
      <c r="K271" s="147"/>
      <c r="L271" s="147"/>
      <c r="M271" s="147"/>
      <c r="N271" s="147"/>
      <c r="O271" s="147"/>
      <c r="P271" s="147"/>
      <c r="Q271" s="147"/>
      <c r="R271" s="147"/>
      <c r="S271" s="147"/>
      <c r="T271" s="147"/>
      <c r="U271" s="147"/>
      <c r="V271" s="147"/>
      <c r="W271" s="147"/>
      <c r="X271" s="147"/>
      <c r="Y271" s="147"/>
      <c r="Z271" s="147"/>
      <c r="AA271" s="147"/>
      <c r="AB271" s="147"/>
      <c r="AC271" s="147"/>
    </row>
    <row r="272" spans="1:29" ht="13.9" hidden="1" customHeight="1" x14ac:dyDescent="0.2">
      <c r="A272" s="146"/>
      <c r="B272" s="146"/>
      <c r="C272" s="146"/>
      <c r="D272" s="146"/>
      <c r="E272" s="146"/>
      <c r="F272" s="146"/>
      <c r="G272" s="146"/>
      <c r="H272" s="147"/>
      <c r="I272" s="147"/>
      <c r="J272" s="147"/>
      <c r="K272" s="147"/>
      <c r="L272" s="147"/>
      <c r="M272" s="147"/>
      <c r="N272" s="147"/>
      <c r="O272" s="147"/>
      <c r="P272" s="147"/>
      <c r="Q272" s="147"/>
      <c r="R272" s="147"/>
      <c r="S272" s="147"/>
      <c r="T272" s="147"/>
      <c r="U272" s="147"/>
      <c r="V272" s="147"/>
      <c r="W272" s="147"/>
      <c r="X272" s="147"/>
      <c r="Y272" s="147"/>
      <c r="Z272" s="147"/>
      <c r="AA272" s="147"/>
      <c r="AB272" s="147"/>
      <c r="AC272" s="147"/>
    </row>
    <row r="273" spans="1:29" ht="13.9" hidden="1" customHeight="1" x14ac:dyDescent="0.2">
      <c r="A273" s="146"/>
      <c r="B273" s="146"/>
      <c r="C273" s="146"/>
      <c r="D273" s="146"/>
      <c r="E273" s="146"/>
      <c r="F273" s="146"/>
      <c r="G273" s="146"/>
      <c r="H273" s="147"/>
      <c r="I273" s="147"/>
      <c r="J273" s="147"/>
      <c r="K273" s="147"/>
      <c r="L273" s="147"/>
      <c r="M273" s="147"/>
      <c r="N273" s="147"/>
      <c r="O273" s="147"/>
      <c r="P273" s="147"/>
      <c r="Q273" s="147"/>
      <c r="R273" s="147"/>
      <c r="S273" s="147"/>
      <c r="T273" s="147"/>
      <c r="U273" s="147"/>
      <c r="V273" s="147"/>
      <c r="W273" s="147"/>
      <c r="X273" s="147"/>
      <c r="Y273" s="147"/>
      <c r="Z273" s="147"/>
      <c r="AA273" s="147"/>
      <c r="AB273" s="147"/>
      <c r="AC273" s="147"/>
    </row>
    <row r="274" spans="1:29" ht="13.9" hidden="1" customHeight="1" x14ac:dyDescent="0.2">
      <c r="A274" s="146"/>
      <c r="B274" s="146"/>
      <c r="C274" s="146"/>
      <c r="D274" s="146"/>
      <c r="E274" s="146"/>
      <c r="F274" s="146"/>
      <c r="G274" s="146"/>
      <c r="H274" s="147"/>
      <c r="I274" s="147"/>
      <c r="J274" s="147"/>
      <c r="K274" s="147"/>
      <c r="L274" s="147"/>
      <c r="M274" s="147"/>
      <c r="N274" s="147"/>
      <c r="O274" s="147"/>
      <c r="P274" s="147"/>
      <c r="Q274" s="147"/>
      <c r="R274" s="147"/>
      <c r="S274" s="147"/>
      <c r="T274" s="147"/>
      <c r="U274" s="147"/>
      <c r="V274" s="147"/>
      <c r="W274" s="147"/>
      <c r="X274" s="147"/>
      <c r="Y274" s="147"/>
      <c r="Z274" s="147"/>
      <c r="AA274" s="147"/>
      <c r="AB274" s="147"/>
      <c r="AC274" s="147"/>
    </row>
    <row r="275" spans="1:29" ht="13.9" hidden="1" customHeight="1" x14ac:dyDescent="0.2">
      <c r="A275" s="146"/>
      <c r="B275" s="146"/>
      <c r="C275" s="146"/>
      <c r="D275" s="146"/>
      <c r="E275" s="146"/>
      <c r="F275" s="146"/>
      <c r="G275" s="146"/>
      <c r="H275" s="147"/>
      <c r="I275" s="147"/>
      <c r="J275" s="147"/>
      <c r="K275" s="147"/>
      <c r="L275" s="147"/>
      <c r="M275" s="147"/>
      <c r="N275" s="147"/>
      <c r="O275" s="147"/>
      <c r="P275" s="147"/>
      <c r="Q275" s="147"/>
      <c r="R275" s="147"/>
      <c r="S275" s="147"/>
      <c r="T275" s="147"/>
      <c r="U275" s="147"/>
      <c r="V275" s="147"/>
      <c r="W275" s="147"/>
      <c r="X275" s="147"/>
      <c r="Y275" s="147"/>
      <c r="Z275" s="147"/>
      <c r="AA275" s="147"/>
      <c r="AB275" s="147"/>
      <c r="AC275" s="147"/>
    </row>
    <row r="276" spans="1:29" ht="13.9" hidden="1" customHeight="1" x14ac:dyDescent="0.2">
      <c r="A276" s="146"/>
      <c r="B276" s="146"/>
      <c r="C276" s="146"/>
      <c r="D276" s="146"/>
      <c r="E276" s="146"/>
      <c r="F276" s="146"/>
      <c r="G276" s="146"/>
      <c r="H276" s="147"/>
      <c r="I276" s="147"/>
      <c r="J276" s="147"/>
      <c r="K276" s="147"/>
      <c r="L276" s="147"/>
      <c r="M276" s="147"/>
      <c r="N276" s="147"/>
      <c r="O276" s="147"/>
      <c r="P276" s="147"/>
      <c r="Q276" s="147"/>
      <c r="R276" s="147"/>
      <c r="S276" s="147"/>
      <c r="T276" s="147"/>
      <c r="U276" s="147"/>
      <c r="V276" s="147"/>
      <c r="W276" s="147"/>
      <c r="X276" s="147"/>
      <c r="Y276" s="147"/>
      <c r="Z276" s="147"/>
      <c r="AA276" s="147"/>
      <c r="AB276" s="147"/>
      <c r="AC276" s="147"/>
    </row>
    <row r="277" spans="1:29" ht="13.9" hidden="1" customHeight="1" x14ac:dyDescent="0.2">
      <c r="A277" s="146"/>
      <c r="B277" s="146"/>
      <c r="C277" s="146"/>
      <c r="D277" s="146"/>
      <c r="E277" s="146"/>
      <c r="F277" s="146"/>
      <c r="G277" s="146"/>
      <c r="H277" s="147"/>
      <c r="I277" s="147"/>
      <c r="J277" s="147"/>
      <c r="K277" s="147"/>
      <c r="L277" s="147"/>
      <c r="M277" s="147"/>
      <c r="N277" s="147"/>
      <c r="O277" s="147"/>
      <c r="P277" s="147"/>
      <c r="Q277" s="147"/>
      <c r="R277" s="147"/>
      <c r="S277" s="147"/>
      <c r="T277" s="147"/>
      <c r="U277" s="147"/>
      <c r="V277" s="147"/>
      <c r="W277" s="147"/>
      <c r="X277" s="147"/>
      <c r="Y277" s="147"/>
      <c r="Z277" s="147"/>
      <c r="AA277" s="147"/>
      <c r="AB277" s="147"/>
      <c r="AC277" s="147"/>
    </row>
    <row r="278" spans="1:29" ht="13.9" hidden="1" customHeight="1" x14ac:dyDescent="0.2">
      <c r="A278" s="146"/>
      <c r="B278" s="146"/>
      <c r="C278" s="146"/>
      <c r="D278" s="146"/>
      <c r="E278" s="146"/>
      <c r="F278" s="146"/>
      <c r="G278" s="146"/>
      <c r="H278" s="147"/>
      <c r="I278" s="147"/>
      <c r="J278" s="147"/>
      <c r="K278" s="147"/>
      <c r="L278" s="147"/>
      <c r="M278" s="147"/>
      <c r="N278" s="147"/>
      <c r="O278" s="147"/>
      <c r="P278" s="147"/>
      <c r="Q278" s="147"/>
      <c r="R278" s="147"/>
      <c r="S278" s="147"/>
      <c r="T278" s="147"/>
      <c r="U278" s="147"/>
      <c r="V278" s="147"/>
      <c r="W278" s="147"/>
      <c r="X278" s="147"/>
      <c r="Y278" s="147"/>
      <c r="Z278" s="147"/>
      <c r="AA278" s="147"/>
      <c r="AB278" s="147"/>
      <c r="AC278" s="147"/>
    </row>
    <row r="279" spans="1:29" ht="13.9" hidden="1" customHeight="1" x14ac:dyDescent="0.2">
      <c r="A279" s="146"/>
      <c r="B279" s="146"/>
      <c r="C279" s="146"/>
      <c r="D279" s="146"/>
      <c r="E279" s="146"/>
      <c r="F279" s="146"/>
      <c r="G279" s="146"/>
      <c r="H279" s="147"/>
      <c r="I279" s="147"/>
      <c r="J279" s="147"/>
      <c r="K279" s="147"/>
      <c r="L279" s="147"/>
      <c r="M279" s="147"/>
      <c r="N279" s="147"/>
      <c r="O279" s="147"/>
      <c r="P279" s="147"/>
      <c r="Q279" s="147"/>
      <c r="R279" s="147"/>
      <c r="S279" s="147"/>
      <c r="T279" s="147"/>
      <c r="U279" s="147"/>
      <c r="V279" s="147"/>
      <c r="W279" s="147"/>
      <c r="X279" s="147"/>
      <c r="Y279" s="147"/>
      <c r="Z279" s="147"/>
      <c r="AA279" s="147"/>
      <c r="AB279" s="147"/>
      <c r="AC279" s="147"/>
    </row>
    <row r="280" spans="1:29" ht="13.9" hidden="1" customHeight="1" x14ac:dyDescent="0.2">
      <c r="A280" s="146"/>
      <c r="B280" s="146"/>
      <c r="C280" s="146"/>
      <c r="D280" s="146"/>
      <c r="E280" s="146"/>
      <c r="F280" s="146"/>
      <c r="G280" s="146"/>
      <c r="H280" s="147"/>
      <c r="I280" s="147"/>
      <c r="J280" s="147"/>
      <c r="K280" s="147"/>
      <c r="L280" s="147"/>
      <c r="M280" s="147"/>
      <c r="N280" s="147"/>
      <c r="O280" s="147"/>
      <c r="P280" s="147"/>
      <c r="Q280" s="147"/>
      <c r="R280" s="147"/>
      <c r="S280" s="147"/>
      <c r="T280" s="147"/>
      <c r="U280" s="147"/>
      <c r="V280" s="147"/>
      <c r="W280" s="147"/>
      <c r="X280" s="147"/>
      <c r="Y280" s="147"/>
      <c r="Z280" s="147"/>
      <c r="AA280" s="147"/>
      <c r="AB280" s="147"/>
      <c r="AC280" s="147"/>
    </row>
    <row r="281" spans="1:29" ht="13.9" hidden="1" customHeight="1" x14ac:dyDescent="0.2">
      <c r="A281" s="146"/>
      <c r="B281" s="146"/>
      <c r="C281" s="146"/>
      <c r="D281" s="146"/>
      <c r="E281" s="146"/>
      <c r="F281" s="146"/>
      <c r="G281" s="146"/>
      <c r="H281" s="147"/>
      <c r="I281" s="147"/>
      <c r="J281" s="147"/>
      <c r="K281" s="147"/>
      <c r="L281" s="147"/>
      <c r="M281" s="147"/>
      <c r="N281" s="147"/>
      <c r="O281" s="147"/>
      <c r="P281" s="147"/>
      <c r="Q281" s="147"/>
      <c r="R281" s="147"/>
      <c r="S281" s="147"/>
      <c r="T281" s="147"/>
      <c r="U281" s="147"/>
      <c r="V281" s="147"/>
      <c r="W281" s="147"/>
      <c r="X281" s="147"/>
      <c r="Y281" s="147"/>
      <c r="Z281" s="147"/>
      <c r="AA281" s="147"/>
      <c r="AB281" s="147"/>
      <c r="AC281" s="147"/>
    </row>
    <row r="282" spans="1:29" ht="13.9" hidden="1" customHeight="1" x14ac:dyDescent="0.2">
      <c r="A282" s="146"/>
      <c r="B282" s="146"/>
      <c r="C282" s="146"/>
      <c r="D282" s="146"/>
      <c r="E282" s="146"/>
      <c r="F282" s="146"/>
      <c r="G282" s="146"/>
      <c r="H282" s="147"/>
      <c r="I282" s="147"/>
      <c r="J282" s="147"/>
      <c r="K282" s="147"/>
      <c r="L282" s="147"/>
      <c r="M282" s="147"/>
      <c r="N282" s="147"/>
      <c r="O282" s="147"/>
      <c r="P282" s="147"/>
      <c r="Q282" s="147"/>
      <c r="R282" s="147"/>
      <c r="S282" s="147"/>
      <c r="T282" s="147"/>
      <c r="U282" s="147"/>
      <c r="V282" s="147"/>
      <c r="W282" s="147"/>
      <c r="X282" s="147"/>
      <c r="Y282" s="147"/>
      <c r="Z282" s="147"/>
      <c r="AA282" s="147"/>
      <c r="AB282" s="147"/>
      <c r="AC282" s="147"/>
    </row>
    <row r="283" spans="1:29" ht="13.9" hidden="1" customHeight="1" x14ac:dyDescent="0.2">
      <c r="A283" s="146"/>
      <c r="B283" s="146"/>
      <c r="C283" s="146"/>
      <c r="D283" s="146"/>
      <c r="E283" s="146"/>
      <c r="F283" s="146"/>
      <c r="G283" s="146"/>
      <c r="H283" s="147"/>
      <c r="I283" s="147"/>
      <c r="J283" s="147"/>
      <c r="K283" s="147"/>
      <c r="L283" s="147"/>
      <c r="M283" s="147"/>
      <c r="N283" s="147"/>
      <c r="O283" s="147"/>
      <c r="P283" s="147"/>
      <c r="Q283" s="147"/>
      <c r="R283" s="147"/>
      <c r="S283" s="147"/>
      <c r="T283" s="147"/>
      <c r="U283" s="147"/>
      <c r="V283" s="147"/>
      <c r="W283" s="147"/>
      <c r="X283" s="147"/>
      <c r="Y283" s="147"/>
      <c r="Z283" s="147"/>
      <c r="AA283" s="147"/>
      <c r="AB283" s="147"/>
      <c r="AC283" s="147"/>
    </row>
    <row r="284" spans="1:29" ht="13.9" hidden="1" customHeight="1" x14ac:dyDescent="0.2">
      <c r="A284" s="146"/>
      <c r="B284" s="146"/>
      <c r="C284" s="146"/>
      <c r="D284" s="146"/>
      <c r="E284" s="146"/>
      <c r="F284" s="146"/>
      <c r="G284" s="146"/>
      <c r="H284" s="147"/>
      <c r="I284" s="147"/>
      <c r="J284" s="147"/>
      <c r="K284" s="147"/>
      <c r="L284" s="147"/>
      <c r="M284" s="147"/>
      <c r="N284" s="147"/>
      <c r="O284" s="147"/>
      <c r="P284" s="147"/>
      <c r="Q284" s="147"/>
      <c r="R284" s="147"/>
      <c r="S284" s="147"/>
      <c r="T284" s="147"/>
      <c r="U284" s="147"/>
      <c r="V284" s="147"/>
      <c r="W284" s="147"/>
      <c r="X284" s="147"/>
      <c r="Y284" s="147"/>
      <c r="Z284" s="147"/>
      <c r="AA284" s="147"/>
      <c r="AB284" s="147"/>
      <c r="AC284" s="147"/>
    </row>
    <row r="285" spans="1:29" ht="13.9" hidden="1" customHeight="1" x14ac:dyDescent="0.2">
      <c r="A285" s="146"/>
      <c r="B285" s="146"/>
      <c r="C285" s="146"/>
      <c r="D285" s="146"/>
      <c r="E285" s="146"/>
      <c r="F285" s="146"/>
      <c r="G285" s="146"/>
      <c r="H285" s="147"/>
      <c r="I285" s="147"/>
      <c r="J285" s="147"/>
      <c r="K285" s="147"/>
      <c r="L285" s="147"/>
      <c r="M285" s="147"/>
      <c r="N285" s="147"/>
      <c r="O285" s="147"/>
      <c r="P285" s="147"/>
      <c r="Q285" s="147"/>
      <c r="R285" s="147"/>
      <c r="S285" s="147"/>
      <c r="T285" s="147"/>
      <c r="U285" s="147"/>
      <c r="V285" s="147"/>
      <c r="W285" s="147"/>
      <c r="X285" s="147"/>
      <c r="Y285" s="147"/>
      <c r="Z285" s="147"/>
      <c r="AA285" s="147"/>
      <c r="AB285" s="147"/>
      <c r="AC285" s="147"/>
    </row>
    <row r="286" spans="1:29" ht="13.9" hidden="1" customHeight="1" x14ac:dyDescent="0.2">
      <c r="A286" s="146"/>
      <c r="B286" s="146"/>
      <c r="C286" s="146"/>
      <c r="D286" s="146"/>
      <c r="E286" s="146"/>
      <c r="F286" s="146"/>
      <c r="G286" s="146"/>
      <c r="H286" s="147"/>
      <c r="I286" s="147"/>
      <c r="J286" s="147"/>
      <c r="K286" s="147"/>
      <c r="L286" s="147"/>
      <c r="M286" s="147"/>
      <c r="N286" s="147"/>
      <c r="O286" s="147"/>
      <c r="P286" s="147"/>
      <c r="Q286" s="147"/>
      <c r="R286" s="147"/>
      <c r="S286" s="147"/>
      <c r="T286" s="147"/>
      <c r="U286" s="147"/>
      <c r="V286" s="147"/>
      <c r="W286" s="147"/>
      <c r="X286" s="147"/>
      <c r="Y286" s="147"/>
      <c r="Z286" s="147"/>
      <c r="AA286" s="147"/>
      <c r="AB286" s="147"/>
      <c r="AC286" s="147"/>
    </row>
    <row r="287" spans="1:29" ht="13.9" hidden="1" customHeight="1" x14ac:dyDescent="0.2">
      <c r="A287" s="146"/>
      <c r="B287" s="146"/>
      <c r="C287" s="146"/>
      <c r="D287" s="146"/>
      <c r="E287" s="146"/>
      <c r="F287" s="146"/>
      <c r="G287" s="146"/>
      <c r="H287" s="147"/>
      <c r="I287" s="147"/>
      <c r="J287" s="147"/>
      <c r="K287" s="147"/>
      <c r="L287" s="147"/>
      <c r="M287" s="147"/>
      <c r="N287" s="147"/>
      <c r="O287" s="147"/>
      <c r="P287" s="147"/>
      <c r="Q287" s="147"/>
      <c r="R287" s="147"/>
      <c r="S287" s="147"/>
      <c r="T287" s="147"/>
      <c r="U287" s="147"/>
      <c r="V287" s="147"/>
      <c r="W287" s="147"/>
      <c r="X287" s="147"/>
      <c r="Y287" s="147"/>
      <c r="Z287" s="147"/>
      <c r="AA287" s="147"/>
      <c r="AB287" s="147"/>
      <c r="AC287" s="147"/>
    </row>
    <row r="288" spans="1:29" ht="13.9" hidden="1" customHeight="1" x14ac:dyDescent="0.2">
      <c r="A288" s="146"/>
      <c r="B288" s="146"/>
      <c r="C288" s="146"/>
      <c r="D288" s="146"/>
      <c r="E288" s="146"/>
      <c r="F288" s="146"/>
      <c r="G288" s="146"/>
      <c r="H288" s="147"/>
      <c r="I288" s="147"/>
      <c r="J288" s="147"/>
      <c r="K288" s="147"/>
      <c r="L288" s="147"/>
      <c r="M288" s="147"/>
      <c r="N288" s="147"/>
      <c r="O288" s="147"/>
      <c r="P288" s="147"/>
      <c r="Q288" s="147"/>
      <c r="R288" s="147"/>
      <c r="S288" s="147"/>
      <c r="T288" s="147"/>
      <c r="U288" s="147"/>
      <c r="V288" s="147"/>
      <c r="W288" s="147"/>
      <c r="X288" s="147"/>
      <c r="Y288" s="147"/>
      <c r="Z288" s="147"/>
      <c r="AA288" s="147"/>
      <c r="AB288" s="147"/>
      <c r="AC288" s="147"/>
    </row>
    <row r="289" spans="1:29" ht="13.9" hidden="1" customHeight="1" x14ac:dyDescent="0.2">
      <c r="A289" s="146"/>
      <c r="B289" s="146"/>
      <c r="C289" s="146"/>
      <c r="D289" s="146"/>
      <c r="E289" s="146"/>
      <c r="F289" s="146"/>
      <c r="G289" s="146"/>
      <c r="H289" s="147"/>
      <c r="I289" s="147"/>
      <c r="J289" s="147"/>
      <c r="K289" s="147"/>
      <c r="L289" s="147"/>
      <c r="M289" s="147"/>
      <c r="N289" s="147"/>
      <c r="O289" s="147"/>
      <c r="P289" s="147"/>
      <c r="Q289" s="147"/>
      <c r="R289" s="147"/>
      <c r="S289" s="147"/>
      <c r="T289" s="147"/>
      <c r="U289" s="147"/>
      <c r="V289" s="147"/>
      <c r="W289" s="147"/>
      <c r="X289" s="147"/>
      <c r="Y289" s="147"/>
      <c r="Z289" s="147"/>
      <c r="AA289" s="147"/>
      <c r="AB289" s="147"/>
      <c r="AC289" s="147"/>
    </row>
    <row r="290" spans="1:29" ht="13.9" hidden="1" customHeight="1" x14ac:dyDescent="0.2">
      <c r="A290" s="146"/>
      <c r="B290" s="146"/>
      <c r="C290" s="146"/>
      <c r="D290" s="146"/>
      <c r="E290" s="146"/>
      <c r="F290" s="146"/>
      <c r="G290" s="146"/>
      <c r="H290" s="147"/>
      <c r="I290" s="147"/>
      <c r="J290" s="147"/>
      <c r="K290" s="147"/>
      <c r="L290" s="147"/>
      <c r="M290" s="147"/>
      <c r="N290" s="147"/>
      <c r="O290" s="147"/>
      <c r="P290" s="147"/>
      <c r="Q290" s="147"/>
      <c r="R290" s="147"/>
      <c r="S290" s="147"/>
      <c r="T290" s="147"/>
      <c r="U290" s="147"/>
      <c r="V290" s="147"/>
      <c r="W290" s="147"/>
      <c r="X290" s="147"/>
      <c r="Y290" s="147"/>
      <c r="Z290" s="147"/>
      <c r="AA290" s="147"/>
      <c r="AB290" s="147"/>
      <c r="AC290" s="147"/>
    </row>
    <row r="291" spans="1:29" ht="13.9" hidden="1" customHeight="1" x14ac:dyDescent="0.2">
      <c r="A291" s="146"/>
      <c r="B291" s="146"/>
      <c r="C291" s="146"/>
      <c r="D291" s="146"/>
      <c r="E291" s="146"/>
      <c r="F291" s="146"/>
      <c r="G291" s="146"/>
      <c r="H291" s="147"/>
      <c r="I291" s="147"/>
      <c r="J291" s="147"/>
      <c r="K291" s="147"/>
      <c r="L291" s="147"/>
      <c r="M291" s="147"/>
      <c r="N291" s="147"/>
      <c r="O291" s="147"/>
      <c r="P291" s="147"/>
      <c r="Q291" s="147"/>
      <c r="R291" s="147"/>
      <c r="S291" s="147"/>
      <c r="T291" s="147"/>
      <c r="U291" s="147"/>
      <c r="V291" s="147"/>
      <c r="W291" s="147"/>
      <c r="X291" s="147"/>
      <c r="Y291" s="147"/>
      <c r="Z291" s="147"/>
      <c r="AA291" s="147"/>
      <c r="AB291" s="147"/>
      <c r="AC291" s="147"/>
    </row>
    <row r="292" spans="1:29" ht="13.9" hidden="1" customHeight="1" x14ac:dyDescent="0.2">
      <c r="A292" s="146"/>
      <c r="B292" s="146"/>
      <c r="C292" s="146"/>
      <c r="D292" s="146"/>
      <c r="E292" s="146"/>
      <c r="F292" s="146"/>
      <c r="G292" s="146"/>
      <c r="H292" s="147"/>
      <c r="I292" s="147"/>
      <c r="J292" s="147"/>
      <c r="K292" s="147"/>
      <c r="L292" s="147"/>
      <c r="M292" s="147"/>
      <c r="N292" s="147"/>
      <c r="O292" s="147"/>
      <c r="P292" s="147"/>
      <c r="Q292" s="147"/>
      <c r="R292" s="147"/>
      <c r="S292" s="147"/>
      <c r="T292" s="147"/>
      <c r="U292" s="147"/>
      <c r="V292" s="147"/>
      <c r="W292" s="147"/>
      <c r="X292" s="147"/>
      <c r="Y292" s="147"/>
      <c r="Z292" s="147"/>
      <c r="AA292" s="147"/>
      <c r="AB292" s="147"/>
      <c r="AC292" s="147"/>
    </row>
    <row r="293" spans="1:29" ht="13.9" hidden="1" customHeight="1" x14ac:dyDescent="0.2">
      <c r="A293" s="146"/>
      <c r="B293" s="146"/>
      <c r="C293" s="146"/>
      <c r="D293" s="146"/>
      <c r="E293" s="146"/>
      <c r="F293" s="146"/>
      <c r="G293" s="146"/>
      <c r="H293" s="147"/>
      <c r="I293" s="147"/>
      <c r="J293" s="147"/>
      <c r="K293" s="147"/>
      <c r="L293" s="147"/>
      <c r="M293" s="147"/>
      <c r="N293" s="147"/>
      <c r="O293" s="147"/>
      <c r="P293" s="147"/>
      <c r="Q293" s="147"/>
      <c r="R293" s="147"/>
      <c r="S293" s="147"/>
      <c r="T293" s="147"/>
      <c r="U293" s="147"/>
      <c r="V293" s="147"/>
      <c r="W293" s="147"/>
      <c r="X293" s="147"/>
      <c r="Y293" s="147"/>
      <c r="Z293" s="147"/>
      <c r="AA293" s="147"/>
      <c r="AB293" s="147"/>
      <c r="AC293" s="147"/>
    </row>
    <row r="294" spans="1:29" ht="13.9" hidden="1" customHeight="1" x14ac:dyDescent="0.2">
      <c r="A294" s="146"/>
      <c r="B294" s="146"/>
      <c r="C294" s="146"/>
      <c r="D294" s="146"/>
      <c r="E294" s="146"/>
      <c r="F294" s="146"/>
      <c r="G294" s="146"/>
      <c r="H294" s="147"/>
      <c r="I294" s="147"/>
      <c r="J294" s="147"/>
      <c r="K294" s="147"/>
      <c r="L294" s="147"/>
      <c r="M294" s="147"/>
      <c r="N294" s="147"/>
      <c r="O294" s="147"/>
      <c r="P294" s="147"/>
      <c r="Q294" s="147"/>
      <c r="R294" s="147"/>
      <c r="S294" s="147"/>
      <c r="T294" s="147"/>
      <c r="U294" s="147"/>
      <c r="V294" s="147"/>
      <c r="W294" s="147"/>
      <c r="X294" s="147"/>
      <c r="Y294" s="147"/>
      <c r="Z294" s="147"/>
      <c r="AA294" s="147"/>
      <c r="AB294" s="147"/>
      <c r="AC294" s="147"/>
    </row>
    <row r="295" spans="1:29" ht="13.9" hidden="1" customHeight="1" x14ac:dyDescent="0.2">
      <c r="A295" s="146"/>
      <c r="B295" s="146"/>
      <c r="C295" s="146"/>
      <c r="D295" s="146"/>
      <c r="E295" s="146"/>
      <c r="F295" s="146"/>
      <c r="G295" s="146"/>
      <c r="H295" s="147"/>
      <c r="I295" s="147"/>
      <c r="J295" s="147"/>
      <c r="K295" s="147"/>
      <c r="L295" s="147"/>
      <c r="M295" s="147"/>
      <c r="N295" s="147"/>
      <c r="O295" s="147"/>
      <c r="P295" s="147"/>
      <c r="Q295" s="147"/>
      <c r="R295" s="147"/>
      <c r="S295" s="147"/>
      <c r="T295" s="147"/>
      <c r="U295" s="147"/>
      <c r="V295" s="147"/>
      <c r="W295" s="147"/>
      <c r="X295" s="147"/>
      <c r="Y295" s="147"/>
      <c r="Z295" s="147"/>
      <c r="AA295" s="147"/>
      <c r="AB295" s="147"/>
      <c r="AC295" s="147"/>
    </row>
    <row r="296" spans="1:29" ht="13.9" hidden="1" customHeight="1" x14ac:dyDescent="0.2">
      <c r="A296" s="146"/>
      <c r="B296" s="146"/>
      <c r="C296" s="146"/>
      <c r="D296" s="146"/>
      <c r="E296" s="146"/>
      <c r="F296" s="146"/>
      <c r="G296" s="146"/>
      <c r="H296" s="147"/>
      <c r="I296" s="147"/>
      <c r="J296" s="147"/>
      <c r="K296" s="147"/>
      <c r="L296" s="147"/>
      <c r="M296" s="147"/>
      <c r="N296" s="147"/>
      <c r="O296" s="147"/>
      <c r="P296" s="147"/>
      <c r="Q296" s="147"/>
      <c r="R296" s="147"/>
      <c r="S296" s="147"/>
      <c r="T296" s="147"/>
      <c r="U296" s="147"/>
      <c r="V296" s="147"/>
      <c r="W296" s="147"/>
      <c r="X296" s="147"/>
      <c r="Y296" s="147"/>
      <c r="Z296" s="147"/>
      <c r="AA296" s="147"/>
      <c r="AB296" s="147"/>
      <c r="AC296" s="147"/>
    </row>
    <row r="297" spans="1:29" ht="13.9" hidden="1" customHeight="1" x14ac:dyDescent="0.2">
      <c r="A297" s="146"/>
      <c r="B297" s="146"/>
      <c r="C297" s="146"/>
      <c r="D297" s="146"/>
      <c r="E297" s="146"/>
      <c r="F297" s="146"/>
      <c r="G297" s="146"/>
      <c r="H297" s="147"/>
      <c r="I297" s="147"/>
      <c r="J297" s="147"/>
      <c r="K297" s="147"/>
      <c r="L297" s="147"/>
      <c r="M297" s="147"/>
      <c r="N297" s="147"/>
      <c r="O297" s="147"/>
      <c r="P297" s="147"/>
      <c r="Q297" s="147"/>
      <c r="R297" s="147"/>
      <c r="S297" s="147"/>
      <c r="T297" s="147"/>
      <c r="U297" s="147"/>
      <c r="V297" s="147"/>
      <c r="W297" s="147"/>
      <c r="X297" s="147"/>
      <c r="Y297" s="147"/>
      <c r="Z297" s="147"/>
      <c r="AA297" s="147"/>
      <c r="AB297" s="147"/>
      <c r="AC297" s="147"/>
    </row>
    <row r="298" spans="1:29" ht="13.9" hidden="1" customHeight="1" x14ac:dyDescent="0.2">
      <c r="A298" s="146"/>
      <c r="B298" s="146"/>
      <c r="C298" s="146"/>
      <c r="D298" s="146"/>
      <c r="E298" s="146"/>
      <c r="F298" s="146"/>
      <c r="G298" s="146"/>
      <c r="H298" s="147"/>
      <c r="I298" s="147"/>
      <c r="J298" s="147"/>
      <c r="K298" s="147"/>
      <c r="L298" s="147"/>
      <c r="M298" s="147"/>
      <c r="N298" s="147"/>
      <c r="O298" s="147"/>
      <c r="P298" s="147"/>
      <c r="Q298" s="147"/>
      <c r="R298" s="147"/>
      <c r="S298" s="147"/>
      <c r="T298" s="147"/>
      <c r="U298" s="147"/>
      <c r="V298" s="147"/>
      <c r="W298" s="147"/>
      <c r="X298" s="147"/>
      <c r="Y298" s="147"/>
      <c r="Z298" s="147"/>
      <c r="AA298" s="147"/>
      <c r="AB298" s="147"/>
      <c r="AC298" s="147"/>
    </row>
    <row r="299" spans="1:29" ht="13.9" hidden="1" customHeight="1" x14ac:dyDescent="0.2">
      <c r="A299" s="146"/>
      <c r="B299" s="146"/>
      <c r="C299" s="146"/>
      <c r="D299" s="146"/>
      <c r="E299" s="146"/>
      <c r="F299" s="146"/>
      <c r="G299" s="146"/>
      <c r="H299" s="147"/>
      <c r="I299" s="147"/>
      <c r="J299" s="147"/>
      <c r="K299" s="147"/>
      <c r="L299" s="147"/>
      <c r="M299" s="147"/>
      <c r="N299" s="147"/>
      <c r="O299" s="147"/>
      <c r="P299" s="147"/>
      <c r="Q299" s="147"/>
      <c r="R299" s="147"/>
      <c r="S299" s="147"/>
      <c r="T299" s="147"/>
      <c r="U299" s="147"/>
      <c r="V299" s="147"/>
      <c r="W299" s="147"/>
      <c r="X299" s="147"/>
      <c r="Y299" s="147"/>
      <c r="Z299" s="147"/>
      <c r="AA299" s="147"/>
      <c r="AB299" s="147"/>
      <c r="AC299" s="147"/>
    </row>
    <row r="300" spans="1:29" ht="13.9" hidden="1" customHeight="1" x14ac:dyDescent="0.2">
      <c r="A300" s="146"/>
      <c r="B300" s="146"/>
      <c r="C300" s="146"/>
      <c r="D300" s="146"/>
      <c r="E300" s="146"/>
      <c r="F300" s="146"/>
      <c r="G300" s="146"/>
      <c r="H300" s="147"/>
      <c r="I300" s="147"/>
      <c r="J300" s="147"/>
      <c r="K300" s="147"/>
      <c r="L300" s="147"/>
      <c r="M300" s="147"/>
      <c r="N300" s="147"/>
      <c r="O300" s="147"/>
      <c r="P300" s="147"/>
      <c r="Q300" s="147"/>
      <c r="R300" s="147"/>
      <c r="S300" s="147"/>
      <c r="T300" s="147"/>
      <c r="U300" s="147"/>
      <c r="V300" s="147"/>
      <c r="W300" s="147"/>
      <c r="X300" s="147"/>
      <c r="Y300" s="147"/>
      <c r="Z300" s="147"/>
      <c r="AA300" s="147"/>
      <c r="AB300" s="147"/>
      <c r="AC300" s="147"/>
    </row>
    <row r="301" spans="1:29" ht="13.9" hidden="1" customHeight="1" x14ac:dyDescent="0.2">
      <c r="A301" s="146"/>
      <c r="B301" s="146"/>
      <c r="C301" s="146"/>
      <c r="D301" s="146"/>
      <c r="E301" s="146"/>
      <c r="F301" s="146"/>
      <c r="G301" s="146"/>
      <c r="H301" s="147"/>
      <c r="I301" s="147"/>
      <c r="J301" s="147"/>
      <c r="K301" s="147"/>
      <c r="L301" s="147"/>
      <c r="M301" s="147"/>
      <c r="N301" s="147"/>
      <c r="O301" s="147"/>
      <c r="P301" s="147"/>
      <c r="Q301" s="147"/>
      <c r="R301" s="147"/>
      <c r="S301" s="147"/>
      <c r="T301" s="147"/>
      <c r="U301" s="147"/>
      <c r="V301" s="147"/>
      <c r="W301" s="147"/>
      <c r="X301" s="147"/>
      <c r="Y301" s="147"/>
      <c r="Z301" s="147"/>
      <c r="AA301" s="147"/>
      <c r="AB301" s="147"/>
      <c r="AC301" s="147"/>
    </row>
    <row r="302" spans="1:29" ht="13.9" hidden="1" customHeight="1" x14ac:dyDescent="0.2">
      <c r="A302" s="146"/>
      <c r="B302" s="146"/>
      <c r="C302" s="146"/>
      <c r="D302" s="146"/>
      <c r="E302" s="146"/>
      <c r="F302" s="146"/>
      <c r="G302" s="146"/>
      <c r="H302" s="147"/>
      <c r="I302" s="147"/>
      <c r="J302" s="147"/>
      <c r="K302" s="147"/>
      <c r="L302" s="147"/>
      <c r="M302" s="147"/>
      <c r="N302" s="147"/>
      <c r="O302" s="147"/>
      <c r="P302" s="147"/>
      <c r="Q302" s="147"/>
      <c r="R302" s="147"/>
      <c r="S302" s="147"/>
      <c r="T302" s="147"/>
      <c r="U302" s="147"/>
      <c r="V302" s="147"/>
      <c r="W302" s="147"/>
      <c r="X302" s="147"/>
      <c r="Y302" s="147"/>
      <c r="Z302" s="147"/>
      <c r="AA302" s="147"/>
      <c r="AB302" s="147"/>
      <c r="AC302" s="147"/>
    </row>
    <row r="303" spans="1:29" ht="13.9" hidden="1" customHeight="1" x14ac:dyDescent="0.2">
      <c r="A303" s="146"/>
      <c r="B303" s="146"/>
      <c r="C303" s="146"/>
      <c r="D303" s="146"/>
      <c r="E303" s="146"/>
      <c r="F303" s="146"/>
      <c r="G303" s="146"/>
      <c r="H303" s="147"/>
      <c r="I303" s="147"/>
      <c r="J303" s="147"/>
      <c r="K303" s="147"/>
      <c r="L303" s="147"/>
      <c r="M303" s="147"/>
      <c r="N303" s="147"/>
      <c r="O303" s="147"/>
      <c r="P303" s="147"/>
      <c r="Q303" s="147"/>
      <c r="R303" s="147"/>
      <c r="S303" s="147"/>
      <c r="T303" s="147"/>
      <c r="U303" s="147"/>
      <c r="V303" s="147"/>
      <c r="W303" s="147"/>
      <c r="X303" s="147"/>
      <c r="Y303" s="147"/>
      <c r="Z303" s="147"/>
      <c r="AA303" s="147"/>
      <c r="AB303" s="147"/>
      <c r="AC303" s="147"/>
    </row>
    <row r="304" spans="1:29" ht="13.9" hidden="1" customHeight="1" x14ac:dyDescent="0.2">
      <c r="A304" s="146"/>
      <c r="B304" s="146"/>
      <c r="C304" s="146"/>
      <c r="D304" s="146"/>
      <c r="E304" s="146"/>
      <c r="F304" s="146"/>
      <c r="G304" s="146"/>
      <c r="H304" s="147"/>
      <c r="I304" s="147"/>
      <c r="J304" s="147"/>
      <c r="K304" s="147"/>
      <c r="L304" s="147"/>
      <c r="M304" s="147"/>
      <c r="N304" s="147"/>
      <c r="O304" s="147"/>
      <c r="P304" s="147"/>
      <c r="Q304" s="147"/>
      <c r="R304" s="147"/>
      <c r="S304" s="147"/>
      <c r="T304" s="147"/>
      <c r="U304" s="147"/>
      <c r="V304" s="147"/>
      <c r="W304" s="147"/>
      <c r="X304" s="147"/>
      <c r="Y304" s="147"/>
      <c r="Z304" s="147"/>
      <c r="AA304" s="147"/>
      <c r="AB304" s="147"/>
      <c r="AC304" s="147"/>
    </row>
    <row r="305" spans="1:64" ht="13.9" hidden="1" customHeight="1" x14ac:dyDescent="0.2">
      <c r="A305" s="146"/>
      <c r="B305" s="146"/>
      <c r="C305" s="146"/>
      <c r="D305" s="146"/>
      <c r="E305" s="146"/>
      <c r="F305" s="146"/>
      <c r="G305" s="146"/>
      <c r="H305" s="147"/>
      <c r="I305" s="147"/>
      <c r="J305" s="147"/>
      <c r="K305" s="147"/>
      <c r="L305" s="147"/>
      <c r="M305" s="147"/>
      <c r="N305" s="147"/>
      <c r="O305" s="147"/>
      <c r="P305" s="147"/>
      <c r="Q305" s="147"/>
      <c r="R305" s="147"/>
      <c r="S305" s="147"/>
      <c r="T305" s="147"/>
      <c r="U305" s="147"/>
      <c r="V305" s="147"/>
      <c r="W305" s="147"/>
      <c r="X305" s="147"/>
      <c r="Y305" s="147"/>
      <c r="Z305" s="147"/>
      <c r="AA305" s="147"/>
      <c r="AB305" s="147"/>
      <c r="AC305" s="147"/>
    </row>
    <row r="306" spans="1:64" ht="13.9" hidden="1" customHeight="1" x14ac:dyDescent="0.2">
      <c r="A306" s="146"/>
      <c r="B306" s="146"/>
      <c r="C306" s="146"/>
      <c r="D306" s="146"/>
      <c r="E306" s="146"/>
      <c r="F306" s="146"/>
      <c r="G306" s="146"/>
      <c r="H306" s="147"/>
      <c r="I306" s="147"/>
      <c r="J306" s="147"/>
      <c r="K306" s="147"/>
      <c r="L306" s="147"/>
      <c r="M306" s="147"/>
      <c r="N306" s="147"/>
      <c r="O306" s="147"/>
      <c r="P306" s="147"/>
      <c r="Q306" s="147"/>
      <c r="R306" s="147"/>
      <c r="S306" s="147"/>
      <c r="T306" s="147"/>
      <c r="U306" s="147"/>
      <c r="V306" s="147"/>
      <c r="W306" s="147"/>
      <c r="X306" s="147"/>
      <c r="Y306" s="147"/>
      <c r="Z306" s="147"/>
      <c r="AA306" s="147"/>
      <c r="AB306" s="147"/>
      <c r="AC306" s="147"/>
    </row>
    <row r="307" spans="1:64" ht="13.9" hidden="1" customHeight="1" x14ac:dyDescent="0.2">
      <c r="A307" s="146"/>
      <c r="B307" s="146"/>
      <c r="C307" s="146"/>
      <c r="D307" s="146"/>
      <c r="E307" s="146"/>
      <c r="F307" s="146"/>
      <c r="G307" s="146"/>
      <c r="H307" s="147"/>
      <c r="I307" s="147"/>
      <c r="J307" s="147"/>
      <c r="K307" s="147"/>
      <c r="L307" s="147"/>
      <c r="M307" s="147"/>
      <c r="N307" s="147"/>
      <c r="O307" s="147"/>
      <c r="P307" s="147"/>
      <c r="Q307" s="147"/>
      <c r="R307" s="147"/>
      <c r="S307" s="147"/>
      <c r="T307" s="147"/>
      <c r="U307" s="147"/>
      <c r="V307" s="147"/>
      <c r="W307" s="147"/>
      <c r="X307" s="147"/>
      <c r="Y307" s="147"/>
      <c r="Z307" s="147"/>
      <c r="AA307" s="147"/>
      <c r="AB307" s="147"/>
      <c r="AC307" s="147"/>
    </row>
    <row r="308" spans="1:64" ht="13.9" hidden="1" customHeight="1" x14ac:dyDescent="0.2">
      <c r="A308" s="146"/>
      <c r="B308" s="146"/>
      <c r="C308" s="146"/>
      <c r="D308" s="146"/>
      <c r="E308" s="146"/>
      <c r="F308" s="146"/>
      <c r="G308" s="146"/>
      <c r="H308" s="147"/>
      <c r="I308" s="147"/>
      <c r="J308" s="147"/>
      <c r="K308" s="147"/>
      <c r="L308" s="147"/>
      <c r="M308" s="147"/>
      <c r="N308" s="147"/>
      <c r="O308" s="147"/>
      <c r="P308" s="147"/>
      <c r="Q308" s="147"/>
      <c r="R308" s="147"/>
      <c r="S308" s="147"/>
      <c r="T308" s="147"/>
      <c r="U308" s="147"/>
      <c r="V308" s="147"/>
      <c r="W308" s="147"/>
      <c r="X308" s="147"/>
      <c r="Y308" s="147"/>
      <c r="Z308" s="147"/>
      <c r="AA308" s="147"/>
      <c r="AB308" s="147"/>
      <c r="AC308" s="147"/>
    </row>
    <row r="309" spans="1:64" ht="13.9" hidden="1" customHeight="1" x14ac:dyDescent="0.2">
      <c r="A309" s="146"/>
      <c r="B309" s="146"/>
      <c r="C309" s="146"/>
      <c r="D309" s="146"/>
      <c r="E309" s="146"/>
      <c r="F309" s="146"/>
      <c r="G309" s="146"/>
      <c r="H309" s="147"/>
      <c r="I309" s="147"/>
      <c r="J309" s="147"/>
      <c r="K309" s="147"/>
      <c r="L309" s="147"/>
      <c r="M309" s="147"/>
      <c r="N309" s="147"/>
      <c r="O309" s="147"/>
      <c r="P309" s="147"/>
      <c r="Q309" s="147"/>
      <c r="R309" s="147"/>
      <c r="S309" s="147"/>
      <c r="T309" s="147"/>
      <c r="U309" s="147"/>
      <c r="V309" s="147"/>
      <c r="W309" s="147"/>
      <c r="X309" s="147"/>
      <c r="Y309" s="147"/>
      <c r="Z309" s="147"/>
      <c r="AA309" s="147"/>
      <c r="AB309" s="147"/>
      <c r="AC309" s="147"/>
    </row>
    <row r="310" spans="1:64" ht="13.9" hidden="1" customHeight="1" x14ac:dyDescent="0.2">
      <c r="A310" s="146"/>
      <c r="B310" s="146"/>
      <c r="C310" s="146"/>
      <c r="D310" s="146"/>
      <c r="E310" s="146"/>
      <c r="F310" s="146"/>
      <c r="G310" s="146"/>
      <c r="H310" s="147"/>
      <c r="I310" s="147"/>
      <c r="J310" s="147"/>
      <c r="K310" s="147"/>
      <c r="L310" s="147"/>
      <c r="M310" s="147"/>
      <c r="N310" s="147"/>
      <c r="O310" s="147"/>
      <c r="P310" s="147"/>
      <c r="Q310" s="147"/>
      <c r="R310" s="147"/>
      <c r="S310" s="147"/>
      <c r="T310" s="147"/>
      <c r="U310" s="147"/>
      <c r="V310" s="147"/>
      <c r="W310" s="147"/>
      <c r="X310" s="147"/>
      <c r="Y310" s="147"/>
      <c r="Z310" s="147"/>
      <c r="AA310" s="147"/>
      <c r="AB310" s="147"/>
      <c r="AC310" s="147"/>
    </row>
    <row r="311" spans="1:64" ht="13.9" hidden="1" customHeight="1" x14ac:dyDescent="0.2">
      <c r="A311" s="146"/>
      <c r="B311" s="146"/>
      <c r="C311" s="146"/>
      <c r="D311" s="146"/>
      <c r="E311" s="146"/>
      <c r="F311" s="146"/>
      <c r="G311" s="146"/>
      <c r="H311" s="147"/>
      <c r="I311" s="147"/>
      <c r="J311" s="147"/>
      <c r="K311" s="147"/>
      <c r="L311" s="147"/>
      <c r="M311" s="147"/>
      <c r="N311" s="147"/>
      <c r="O311" s="147"/>
      <c r="P311" s="147"/>
      <c r="Q311" s="147"/>
      <c r="R311" s="147"/>
      <c r="S311" s="147"/>
      <c r="T311" s="147"/>
      <c r="U311" s="147"/>
      <c r="V311" s="147"/>
      <c r="W311" s="147"/>
      <c r="X311" s="147"/>
      <c r="Y311" s="147"/>
      <c r="Z311" s="147"/>
      <c r="AA311" s="147"/>
      <c r="AB311" s="147"/>
      <c r="AC311" s="147"/>
    </row>
    <row r="312" spans="1:64" ht="13.9" hidden="1" customHeight="1" x14ac:dyDescent="0.2">
      <c r="A312" s="146"/>
      <c r="B312" s="146"/>
      <c r="C312" s="146"/>
      <c r="D312" s="146"/>
      <c r="E312" s="146"/>
      <c r="F312" s="146"/>
      <c r="G312" s="146"/>
      <c r="H312" s="147"/>
      <c r="I312" s="147"/>
      <c r="J312" s="147"/>
      <c r="K312" s="147"/>
      <c r="L312" s="147"/>
      <c r="M312" s="147"/>
      <c r="N312" s="147"/>
      <c r="O312" s="147"/>
      <c r="P312" s="147"/>
      <c r="Q312" s="147"/>
      <c r="R312" s="147"/>
      <c r="S312" s="147"/>
      <c r="T312" s="147"/>
      <c r="U312" s="147"/>
      <c r="V312" s="147"/>
      <c r="W312" s="147"/>
      <c r="X312" s="147"/>
      <c r="Y312" s="147"/>
      <c r="Z312" s="147"/>
      <c r="AA312" s="147"/>
      <c r="AB312" s="147"/>
      <c r="AC312" s="147"/>
    </row>
    <row r="313" spans="1:64" ht="13.9" hidden="1" customHeight="1" x14ac:dyDescent="0.2">
      <c r="A313" s="146"/>
      <c r="B313" s="146"/>
      <c r="C313" s="146"/>
      <c r="D313" s="146"/>
      <c r="E313" s="146"/>
      <c r="F313" s="146"/>
      <c r="G313" s="146"/>
      <c r="H313" s="147"/>
      <c r="I313" s="147"/>
      <c r="J313" s="147"/>
      <c r="K313" s="147"/>
      <c r="L313" s="147"/>
      <c r="M313" s="147"/>
      <c r="N313" s="147"/>
      <c r="O313" s="147"/>
      <c r="P313" s="147"/>
      <c r="Q313" s="147"/>
      <c r="R313" s="147"/>
      <c r="S313" s="147"/>
      <c r="T313" s="147"/>
      <c r="U313" s="147"/>
      <c r="V313" s="147"/>
      <c r="W313" s="147"/>
      <c r="X313" s="147"/>
      <c r="Y313" s="147"/>
      <c r="Z313" s="147"/>
      <c r="AA313" s="147"/>
      <c r="AB313" s="147"/>
      <c r="AC313" s="147"/>
    </row>
    <row r="314" spans="1:64" ht="13.9" hidden="1" customHeight="1" x14ac:dyDescent="0.2">
      <c r="A314" s="146"/>
      <c r="B314" s="146"/>
      <c r="C314" s="146"/>
      <c r="D314" s="146"/>
      <c r="E314" s="146"/>
      <c r="F314" s="146"/>
      <c r="G314" s="146"/>
      <c r="H314" s="147"/>
      <c r="I314" s="147"/>
      <c r="J314" s="147"/>
      <c r="K314" s="147"/>
      <c r="L314" s="147"/>
      <c r="M314" s="147"/>
      <c r="N314" s="147"/>
      <c r="O314" s="147"/>
      <c r="P314" s="147"/>
      <c r="Q314" s="147"/>
      <c r="R314" s="147"/>
      <c r="S314" s="147"/>
      <c r="T314" s="147"/>
      <c r="U314" s="147"/>
      <c r="V314" s="147"/>
      <c r="W314" s="147"/>
      <c r="X314" s="147"/>
      <c r="Y314" s="147"/>
      <c r="Z314" s="147"/>
      <c r="AA314" s="147"/>
      <c r="AB314" s="147"/>
      <c r="AC314" s="147"/>
    </row>
    <row r="315" spans="1:64" ht="13.9" hidden="1" customHeight="1" x14ac:dyDescent="0.2">
      <c r="A315" s="146"/>
      <c r="B315" s="146"/>
      <c r="C315" s="146"/>
      <c r="D315" s="146"/>
      <c r="E315" s="146"/>
      <c r="F315" s="146"/>
      <c r="G315" s="146"/>
      <c r="H315" s="147"/>
      <c r="I315" s="147"/>
      <c r="J315" s="147"/>
      <c r="K315" s="147"/>
      <c r="L315" s="147"/>
      <c r="M315" s="147"/>
      <c r="N315" s="147"/>
      <c r="O315" s="147"/>
      <c r="P315" s="147"/>
      <c r="Q315" s="147"/>
      <c r="R315" s="147"/>
      <c r="S315" s="147"/>
      <c r="T315" s="147"/>
      <c r="U315" s="147"/>
      <c r="V315" s="147"/>
      <c r="W315" s="147"/>
      <c r="X315" s="147"/>
      <c r="Y315" s="147"/>
      <c r="Z315" s="147"/>
      <c r="AA315" s="147"/>
      <c r="AB315" s="147"/>
      <c r="AC315" s="147"/>
    </row>
    <row r="316" spans="1:64" ht="29.25" customHeight="1" x14ac:dyDescent="0.2">
      <c r="A316" s="694" t="s">
        <v>27</v>
      </c>
      <c r="B316" s="694"/>
      <c r="C316" s="694"/>
      <c r="D316" s="694"/>
      <c r="E316" s="694"/>
      <c r="F316" s="694"/>
      <c r="G316" s="694"/>
      <c r="H316" s="694"/>
      <c r="I316" s="694"/>
      <c r="J316" s="694"/>
      <c r="K316" s="694"/>
      <c r="L316" s="694"/>
      <c r="M316" s="694"/>
      <c r="N316" s="694"/>
      <c r="O316" s="694"/>
      <c r="P316" s="694"/>
      <c r="Q316" s="694"/>
      <c r="R316" s="694"/>
      <c r="S316" s="694"/>
      <c r="T316" s="694"/>
      <c r="U316" s="694"/>
      <c r="V316" s="694"/>
      <c r="W316" s="694"/>
      <c r="X316" s="694"/>
      <c r="Y316" s="694"/>
      <c r="Z316" s="694"/>
      <c r="AA316" s="694"/>
      <c r="AB316" s="694"/>
      <c r="AC316" s="694"/>
      <c r="BK316" s="380"/>
    </row>
    <row r="317" spans="1:64" ht="183.75" customHeight="1" x14ac:dyDescent="0.2">
      <c r="A317" s="644" t="s">
        <v>350</v>
      </c>
      <c r="B317" s="644"/>
      <c r="C317" s="644"/>
      <c r="D317" s="644"/>
      <c r="E317" s="644"/>
      <c r="F317" s="644"/>
      <c r="G317" s="644"/>
      <c r="H317" s="644"/>
      <c r="I317" s="644"/>
      <c r="J317" s="644"/>
      <c r="K317" s="644"/>
      <c r="L317" s="644"/>
      <c r="M317" s="644"/>
      <c r="N317" s="644"/>
      <c r="O317" s="644"/>
      <c r="P317" s="644"/>
      <c r="Q317" s="644"/>
      <c r="R317" s="644"/>
      <c r="S317" s="644"/>
      <c r="T317" s="644"/>
      <c r="U317" s="644"/>
      <c r="V317" s="644"/>
      <c r="W317" s="644"/>
      <c r="X317" s="644"/>
      <c r="Y317" s="644"/>
      <c r="Z317" s="644"/>
      <c r="AA317" s="644"/>
      <c r="AB317" s="644"/>
      <c r="AC317" s="644"/>
      <c r="AE317" s="150"/>
      <c r="BK317" s="381"/>
      <c r="BL317" s="372"/>
    </row>
    <row r="319" spans="1:64" ht="18" x14ac:dyDescent="0.2">
      <c r="A319" s="697" t="s">
        <v>28</v>
      </c>
      <c r="B319" s="697"/>
      <c r="C319" s="697"/>
      <c r="D319" s="697"/>
      <c r="E319" s="697"/>
      <c r="F319" s="697"/>
      <c r="G319" s="697"/>
      <c r="H319" s="697"/>
      <c r="I319" s="697"/>
      <c r="J319" s="697"/>
      <c r="K319" s="697"/>
      <c r="L319" s="697"/>
      <c r="M319" s="697"/>
      <c r="N319" s="697"/>
      <c r="O319" s="697"/>
      <c r="P319" s="697"/>
      <c r="Q319" s="697"/>
      <c r="R319" s="697"/>
      <c r="S319" s="697"/>
      <c r="T319" s="697"/>
      <c r="U319" s="697"/>
      <c r="V319" s="697"/>
      <c r="W319" s="697"/>
      <c r="X319" s="697"/>
      <c r="Y319" s="697"/>
      <c r="Z319" s="697"/>
      <c r="AA319" s="697"/>
      <c r="AB319" s="697"/>
      <c r="AC319" s="697"/>
    </row>
    <row r="320" spans="1:64" ht="15" x14ac:dyDescent="0.2">
      <c r="A320" s="148"/>
      <c r="B320" s="148"/>
      <c r="C320" s="148"/>
      <c r="D320" s="148"/>
      <c r="E320" s="148"/>
      <c r="F320" s="148"/>
      <c r="G320" s="148"/>
      <c r="H320" s="148"/>
      <c r="I320" s="148"/>
      <c r="J320" s="148"/>
      <c r="K320" s="148"/>
      <c r="L320" s="148"/>
      <c r="M320" s="148"/>
      <c r="N320" s="148"/>
      <c r="O320" s="148"/>
      <c r="P320" s="148"/>
      <c r="Q320" s="148"/>
      <c r="R320" s="148"/>
      <c r="S320" s="148"/>
      <c r="T320" s="148"/>
      <c r="U320" s="148"/>
      <c r="V320" s="148"/>
      <c r="W320" s="148"/>
      <c r="X320" s="148"/>
      <c r="Y320" s="148"/>
      <c r="Z320" s="148"/>
      <c r="AA320" s="148"/>
      <c r="AB320" s="148"/>
      <c r="AC320" s="148"/>
    </row>
    <row r="321" spans="1:64" ht="197.25" customHeight="1" x14ac:dyDescent="0.2">
      <c r="A321" s="569" t="s">
        <v>0</v>
      </c>
      <c r="B321" s="570"/>
      <c r="C321" s="570"/>
      <c r="D321" s="722" t="s">
        <v>351</v>
      </c>
      <c r="E321" s="722"/>
      <c r="F321" s="722"/>
      <c r="G321" s="722"/>
      <c r="H321" s="722"/>
      <c r="I321" s="722"/>
      <c r="J321" s="722"/>
      <c r="K321" s="722"/>
      <c r="L321" s="722"/>
      <c r="M321" s="722"/>
      <c r="N321" s="722"/>
      <c r="O321" s="722"/>
      <c r="P321" s="722"/>
      <c r="Q321" s="722"/>
      <c r="R321" s="722"/>
      <c r="S321" s="722"/>
      <c r="T321" s="722"/>
      <c r="U321" s="722"/>
      <c r="V321" s="722"/>
      <c r="W321" s="722"/>
      <c r="X321" s="722"/>
      <c r="Y321" s="722"/>
      <c r="Z321" s="722"/>
      <c r="AA321" s="722"/>
      <c r="AB321" s="722"/>
      <c r="AC321" s="723"/>
    </row>
    <row r="322" spans="1:64" s="149" customFormat="1" ht="78" customHeight="1" x14ac:dyDescent="0.2">
      <c r="A322" s="571"/>
      <c r="B322" s="572"/>
      <c r="C322" s="572"/>
      <c r="D322" s="621"/>
      <c r="E322" s="621"/>
      <c r="F322" s="621"/>
      <c r="G322" s="621"/>
      <c r="H322" s="621"/>
      <c r="I322" s="621"/>
      <c r="J322" s="621"/>
      <c r="K322" s="621"/>
      <c r="L322" s="621"/>
      <c r="M322" s="621"/>
      <c r="N322" s="621"/>
      <c r="O322" s="621"/>
      <c r="P322" s="621"/>
      <c r="Q322" s="621"/>
      <c r="R322" s="621"/>
      <c r="S322" s="621"/>
      <c r="T322" s="621"/>
      <c r="U322" s="621"/>
      <c r="V322" s="621"/>
      <c r="W322" s="621"/>
      <c r="X322" s="621"/>
      <c r="Y322" s="621"/>
      <c r="Z322" s="621"/>
      <c r="AA322" s="621"/>
      <c r="AB322" s="621"/>
      <c r="AC322" s="622"/>
      <c r="AD322" s="207"/>
      <c r="AM322" s="5"/>
      <c r="AN322" s="5"/>
      <c r="AO322" s="5"/>
      <c r="AP322" s="5"/>
      <c r="AT322" s="127"/>
    </row>
    <row r="323" spans="1:64" s="149" customFormat="1" ht="6.75" customHeight="1" x14ac:dyDescent="0.2">
      <c r="A323" s="573"/>
      <c r="B323" s="574"/>
      <c r="C323" s="574"/>
      <c r="D323" s="567"/>
      <c r="E323" s="567"/>
      <c r="F323" s="567"/>
      <c r="G323" s="567"/>
      <c r="H323" s="567"/>
      <c r="I323" s="567"/>
      <c r="J323" s="567"/>
      <c r="K323" s="567"/>
      <c r="L323" s="567"/>
      <c r="M323" s="567"/>
      <c r="N323" s="567"/>
      <c r="O323" s="567"/>
      <c r="P323" s="567"/>
      <c r="Q323" s="567"/>
      <c r="R323" s="567"/>
      <c r="S323" s="567"/>
      <c r="T323" s="567"/>
      <c r="U323" s="567"/>
      <c r="V323" s="567"/>
      <c r="W323" s="567"/>
      <c r="X323" s="567"/>
      <c r="Y323" s="567"/>
      <c r="Z323" s="567"/>
      <c r="AA323" s="567"/>
      <c r="AB323" s="567"/>
      <c r="AC323" s="568"/>
      <c r="AD323" s="207"/>
      <c r="AM323" s="5"/>
      <c r="AN323" s="5"/>
      <c r="AO323" s="5"/>
      <c r="AP323" s="5"/>
      <c r="AT323" s="127"/>
    </row>
    <row r="325" spans="1:64" ht="18" x14ac:dyDescent="0.25">
      <c r="A325" s="698" t="s">
        <v>34</v>
      </c>
      <c r="B325" s="698"/>
      <c r="C325" s="698"/>
      <c r="D325" s="698"/>
      <c r="E325" s="698"/>
      <c r="F325" s="698"/>
      <c r="G325" s="698"/>
      <c r="H325" s="698"/>
      <c r="I325" s="698"/>
      <c r="J325" s="698"/>
      <c r="K325" s="698"/>
      <c r="L325" s="698"/>
      <c r="M325" s="698"/>
      <c r="N325" s="698"/>
      <c r="O325" s="698"/>
      <c r="P325" s="698"/>
      <c r="Q325" s="698"/>
      <c r="R325" s="698"/>
      <c r="S325" s="698"/>
      <c r="T325" s="698"/>
      <c r="U325" s="698"/>
      <c r="V325" s="698"/>
      <c r="W325" s="698"/>
      <c r="X325" s="698"/>
      <c r="Y325" s="698"/>
      <c r="Z325" s="698"/>
      <c r="AA325" s="698"/>
      <c r="AB325" s="698"/>
      <c r="AC325" s="698"/>
    </row>
    <row r="326" spans="1:64" x14ac:dyDescent="0.2">
      <c r="BL326" s="341"/>
    </row>
    <row r="327" spans="1:64" ht="15" x14ac:dyDescent="0.25">
      <c r="A327" s="152" t="s">
        <v>241</v>
      </c>
      <c r="B327" s="152" t="s">
        <v>242</v>
      </c>
      <c r="C327" s="152"/>
      <c r="D327" s="152"/>
      <c r="E327" s="152"/>
      <c r="F327" s="152"/>
      <c r="G327" s="152"/>
      <c r="H327" s="152"/>
      <c r="I327" s="152"/>
      <c r="J327" s="152"/>
      <c r="K327" s="152"/>
      <c r="L327" s="152"/>
      <c r="M327" s="152"/>
      <c r="N327" s="152"/>
      <c r="O327" s="152"/>
      <c r="P327" s="152"/>
      <c r="Q327" s="152"/>
      <c r="R327" s="152"/>
      <c r="S327" s="152"/>
      <c r="T327" s="152"/>
      <c r="U327" s="152"/>
      <c r="V327" s="152"/>
      <c r="W327" s="152"/>
      <c r="X327" s="152"/>
      <c r="Y327" s="152"/>
      <c r="Z327" s="152"/>
      <c r="AA327" s="152"/>
      <c r="AB327" s="152"/>
      <c r="AC327" s="152"/>
      <c r="BL327" s="380"/>
    </row>
    <row r="328" spans="1:64" x14ac:dyDescent="0.2">
      <c r="BL328" s="381"/>
    </row>
    <row r="329" spans="1:64" ht="15" x14ac:dyDescent="0.25">
      <c r="A329" s="578" t="s">
        <v>74</v>
      </c>
      <c r="B329" s="578"/>
      <c r="C329" s="578"/>
      <c r="D329" s="578"/>
      <c r="E329" s="578"/>
      <c r="F329" s="578"/>
      <c r="G329" s="578"/>
      <c r="H329" s="578"/>
      <c r="I329" s="578"/>
      <c r="J329" s="578"/>
      <c r="K329" s="578"/>
      <c r="L329" s="578"/>
      <c r="M329" s="578"/>
      <c r="N329" s="578"/>
      <c r="O329" s="578"/>
      <c r="P329" s="578"/>
      <c r="Q329" s="578"/>
      <c r="R329" s="578"/>
      <c r="S329" s="578"/>
      <c r="T329" s="578"/>
      <c r="U329" s="578"/>
      <c r="V329" s="578"/>
      <c r="W329" s="578"/>
      <c r="X329" s="578"/>
      <c r="Y329" s="578"/>
      <c r="Z329" s="578"/>
      <c r="AA329" s="578"/>
      <c r="AB329" s="578"/>
      <c r="AC329" s="578"/>
    </row>
    <row r="331" spans="1:64" ht="30.75" customHeight="1" x14ac:dyDescent="0.2">
      <c r="A331" s="582" t="s">
        <v>110</v>
      </c>
      <c r="B331" s="583"/>
      <c r="C331" s="583"/>
      <c r="D331" s="583"/>
      <c r="E331" s="583"/>
      <c r="F331" s="583"/>
      <c r="G331" s="583"/>
      <c r="H331" s="583"/>
      <c r="I331" s="583"/>
      <c r="J331" s="583"/>
      <c r="K331" s="583"/>
      <c r="L331" s="583"/>
      <c r="M331" s="583"/>
      <c r="N331" s="583"/>
      <c r="O331" s="583"/>
      <c r="P331" s="583"/>
      <c r="Q331" s="583"/>
      <c r="R331" s="583"/>
      <c r="S331" s="583"/>
      <c r="T331" s="583"/>
      <c r="U331" s="583"/>
      <c r="V331" s="583"/>
      <c r="W331" s="583"/>
      <c r="X331" s="584"/>
      <c r="Y331" s="575" t="s">
        <v>29</v>
      </c>
      <c r="Z331" s="576"/>
      <c r="AA331" s="576"/>
      <c r="AB331" s="577"/>
      <c r="AC331" s="145"/>
      <c r="AD331" s="6">
        <v>0</v>
      </c>
      <c r="AE331" s="153" t="str">
        <f>IF(AD331=1,AF331,IF(AD331=2,AF332,IF(AD331=3,AF333,IF(AD331=4,AF334,""))))</f>
        <v/>
      </c>
      <c r="AF331" s="120">
        <v>-0.5</v>
      </c>
    </row>
    <row r="332" spans="1:64" ht="20.25" customHeight="1" x14ac:dyDescent="0.2">
      <c r="A332" s="582" t="s">
        <v>111</v>
      </c>
      <c r="B332" s="583"/>
      <c r="C332" s="583"/>
      <c r="D332" s="583"/>
      <c r="E332" s="583"/>
      <c r="F332" s="583"/>
      <c r="G332" s="583"/>
      <c r="H332" s="583"/>
      <c r="I332" s="583"/>
      <c r="J332" s="583"/>
      <c r="K332" s="583"/>
      <c r="L332" s="583"/>
      <c r="M332" s="583"/>
      <c r="N332" s="583"/>
      <c r="O332" s="583"/>
      <c r="P332" s="583"/>
      <c r="Q332" s="583"/>
      <c r="R332" s="583"/>
      <c r="S332" s="583"/>
      <c r="T332" s="583"/>
      <c r="U332" s="583"/>
      <c r="V332" s="583"/>
      <c r="W332" s="583"/>
      <c r="X332" s="584"/>
      <c r="Y332" s="575" t="s">
        <v>30</v>
      </c>
      <c r="Z332" s="576"/>
      <c r="AA332" s="576"/>
      <c r="AB332" s="577"/>
      <c r="AC332" s="145"/>
      <c r="AF332" s="120">
        <v>0</v>
      </c>
    </row>
    <row r="333" spans="1:64" ht="32.25" customHeight="1" x14ac:dyDescent="0.2">
      <c r="A333" s="582" t="s">
        <v>112</v>
      </c>
      <c r="B333" s="583"/>
      <c r="C333" s="583"/>
      <c r="D333" s="583"/>
      <c r="E333" s="583"/>
      <c r="F333" s="583"/>
      <c r="G333" s="583"/>
      <c r="H333" s="583"/>
      <c r="I333" s="583"/>
      <c r="J333" s="583"/>
      <c r="K333" s="583"/>
      <c r="L333" s="583"/>
      <c r="M333" s="583"/>
      <c r="N333" s="583"/>
      <c r="O333" s="583"/>
      <c r="P333" s="583"/>
      <c r="Q333" s="583"/>
      <c r="R333" s="583"/>
      <c r="S333" s="583"/>
      <c r="T333" s="583"/>
      <c r="U333" s="583"/>
      <c r="V333" s="583"/>
      <c r="W333" s="583"/>
      <c r="X333" s="584"/>
      <c r="Y333" s="575" t="s">
        <v>31</v>
      </c>
      <c r="Z333" s="576"/>
      <c r="AA333" s="576"/>
      <c r="AB333" s="577"/>
      <c r="AC333" s="145"/>
      <c r="AF333" s="120">
        <v>0.25</v>
      </c>
    </row>
    <row r="334" spans="1:64" ht="31.5" customHeight="1" x14ac:dyDescent="0.2">
      <c r="A334" s="582" t="s">
        <v>113</v>
      </c>
      <c r="B334" s="583"/>
      <c r="C334" s="583"/>
      <c r="D334" s="583"/>
      <c r="E334" s="583"/>
      <c r="F334" s="583"/>
      <c r="G334" s="583"/>
      <c r="H334" s="583"/>
      <c r="I334" s="583"/>
      <c r="J334" s="583"/>
      <c r="K334" s="583"/>
      <c r="L334" s="583"/>
      <c r="M334" s="583"/>
      <c r="N334" s="583"/>
      <c r="O334" s="583"/>
      <c r="P334" s="583"/>
      <c r="Q334" s="583"/>
      <c r="R334" s="583"/>
      <c r="S334" s="583"/>
      <c r="T334" s="583"/>
      <c r="U334" s="583"/>
      <c r="V334" s="583"/>
      <c r="W334" s="583"/>
      <c r="X334" s="584"/>
      <c r="Y334" s="575" t="s">
        <v>32</v>
      </c>
      <c r="Z334" s="576"/>
      <c r="AA334" s="576"/>
      <c r="AB334" s="577"/>
      <c r="AC334" s="145"/>
      <c r="AF334" s="120">
        <v>0.5</v>
      </c>
    </row>
    <row r="336" spans="1:64" ht="15" customHeight="1" x14ac:dyDescent="0.2">
      <c r="A336" s="557" t="s">
        <v>103</v>
      </c>
      <c r="B336" s="558"/>
      <c r="C336" s="558"/>
      <c r="D336" s="558"/>
      <c r="E336" s="558"/>
      <c r="F336" s="558"/>
      <c r="G336" s="558"/>
      <c r="H336" s="558"/>
      <c r="I336" s="558"/>
      <c r="J336" s="558"/>
      <c r="K336" s="558"/>
      <c r="L336" s="558"/>
      <c r="M336" s="558"/>
      <c r="N336" s="558"/>
      <c r="O336" s="558"/>
      <c r="P336" s="558"/>
      <c r="Q336" s="558"/>
      <c r="R336" s="558"/>
      <c r="S336" s="558"/>
      <c r="T336" s="558"/>
      <c r="U336" s="558"/>
      <c r="V336" s="558"/>
      <c r="W336" s="558"/>
      <c r="X336" s="558"/>
      <c r="Y336" s="558"/>
      <c r="Z336" s="558"/>
      <c r="AA336" s="558"/>
      <c r="AB336" s="558"/>
      <c r="AC336" s="559"/>
    </row>
    <row r="337" spans="1:46" x14ac:dyDescent="0.2">
      <c r="A337" s="560"/>
      <c r="B337" s="561"/>
      <c r="C337" s="561"/>
      <c r="D337" s="561"/>
      <c r="E337" s="561"/>
      <c r="F337" s="561"/>
      <c r="G337" s="561"/>
      <c r="H337" s="561"/>
      <c r="I337" s="561"/>
      <c r="J337" s="561"/>
      <c r="K337" s="561"/>
      <c r="L337" s="561"/>
      <c r="M337" s="561"/>
      <c r="N337" s="561"/>
      <c r="O337" s="561"/>
      <c r="P337" s="561"/>
      <c r="Q337" s="561"/>
      <c r="R337" s="561"/>
      <c r="S337" s="561"/>
      <c r="T337" s="561"/>
      <c r="U337" s="561"/>
      <c r="V337" s="561"/>
      <c r="W337" s="561"/>
      <c r="X337" s="561"/>
      <c r="Y337" s="561"/>
      <c r="Z337" s="561"/>
      <c r="AA337" s="561"/>
      <c r="AB337" s="561"/>
      <c r="AC337" s="562"/>
      <c r="AT337" s="328">
        <f>A337</f>
        <v>0</v>
      </c>
    </row>
    <row r="340" spans="1:46" ht="15" x14ac:dyDescent="0.25">
      <c r="A340" s="578" t="s">
        <v>75</v>
      </c>
      <c r="B340" s="578"/>
      <c r="C340" s="578"/>
      <c r="D340" s="578"/>
      <c r="E340" s="578"/>
      <c r="F340" s="578"/>
      <c r="G340" s="578"/>
      <c r="H340" s="578"/>
      <c r="I340" s="578"/>
      <c r="J340" s="578"/>
      <c r="K340" s="578"/>
      <c r="L340" s="578"/>
      <c r="M340" s="578"/>
      <c r="N340" s="578"/>
      <c r="O340" s="578"/>
      <c r="P340" s="578"/>
      <c r="Q340" s="578"/>
      <c r="R340" s="578"/>
      <c r="S340" s="578"/>
      <c r="T340" s="578"/>
      <c r="U340" s="578"/>
      <c r="V340" s="578"/>
      <c r="W340" s="578"/>
      <c r="X340" s="578"/>
      <c r="Y340" s="578"/>
      <c r="Z340" s="578"/>
      <c r="AA340" s="578"/>
      <c r="AB340" s="578"/>
      <c r="AC340" s="578"/>
    </row>
    <row r="342" spans="1:46" ht="30.75" customHeight="1" x14ac:dyDescent="0.2">
      <c r="A342" s="582" t="s">
        <v>114</v>
      </c>
      <c r="B342" s="583"/>
      <c r="C342" s="583"/>
      <c r="D342" s="583"/>
      <c r="E342" s="583"/>
      <c r="F342" s="583"/>
      <c r="G342" s="583"/>
      <c r="H342" s="583"/>
      <c r="I342" s="583"/>
      <c r="J342" s="583"/>
      <c r="K342" s="583"/>
      <c r="L342" s="583"/>
      <c r="M342" s="583"/>
      <c r="N342" s="583"/>
      <c r="O342" s="583"/>
      <c r="P342" s="583"/>
      <c r="Q342" s="583"/>
      <c r="R342" s="583"/>
      <c r="S342" s="583"/>
      <c r="T342" s="583"/>
      <c r="U342" s="583"/>
      <c r="V342" s="583"/>
      <c r="W342" s="583"/>
      <c r="X342" s="584"/>
      <c r="Y342" s="575" t="s">
        <v>29</v>
      </c>
      <c r="Z342" s="576"/>
      <c r="AA342" s="576"/>
      <c r="AB342" s="577"/>
      <c r="AC342" s="145"/>
      <c r="AD342" s="6">
        <v>0</v>
      </c>
      <c r="AE342" s="153" t="str">
        <f>IF(AD342=1,AF342,IF(AD342=2,AF343,IF(AD342=3,AF344,IF(AD342=4,AF345,""))))</f>
        <v/>
      </c>
      <c r="AF342" s="120">
        <v>-0.5</v>
      </c>
    </row>
    <row r="343" spans="1:46" ht="29.25" customHeight="1" x14ac:dyDescent="0.2">
      <c r="A343" s="582" t="s">
        <v>115</v>
      </c>
      <c r="B343" s="583"/>
      <c r="C343" s="583"/>
      <c r="D343" s="583"/>
      <c r="E343" s="583"/>
      <c r="F343" s="583"/>
      <c r="G343" s="583"/>
      <c r="H343" s="583"/>
      <c r="I343" s="583"/>
      <c r="J343" s="583"/>
      <c r="K343" s="583"/>
      <c r="L343" s="583"/>
      <c r="M343" s="583"/>
      <c r="N343" s="583"/>
      <c r="O343" s="583"/>
      <c r="P343" s="583"/>
      <c r="Q343" s="583"/>
      <c r="R343" s="583"/>
      <c r="S343" s="583"/>
      <c r="T343" s="583"/>
      <c r="U343" s="583"/>
      <c r="V343" s="583"/>
      <c r="W343" s="583"/>
      <c r="X343" s="584"/>
      <c r="Y343" s="575" t="s">
        <v>30</v>
      </c>
      <c r="Z343" s="576"/>
      <c r="AA343" s="576"/>
      <c r="AB343" s="577"/>
      <c r="AC343" s="145"/>
      <c r="AF343" s="120">
        <v>0</v>
      </c>
    </row>
    <row r="344" spans="1:46" ht="42.75" customHeight="1" x14ac:dyDescent="0.2">
      <c r="A344" s="582" t="s">
        <v>116</v>
      </c>
      <c r="B344" s="583"/>
      <c r="C344" s="583"/>
      <c r="D344" s="583"/>
      <c r="E344" s="583"/>
      <c r="F344" s="583"/>
      <c r="G344" s="583"/>
      <c r="H344" s="583"/>
      <c r="I344" s="583"/>
      <c r="J344" s="583"/>
      <c r="K344" s="583"/>
      <c r="L344" s="583"/>
      <c r="M344" s="583"/>
      <c r="N344" s="583"/>
      <c r="O344" s="583"/>
      <c r="P344" s="583"/>
      <c r="Q344" s="583"/>
      <c r="R344" s="583"/>
      <c r="S344" s="583"/>
      <c r="T344" s="583"/>
      <c r="U344" s="583"/>
      <c r="V344" s="583"/>
      <c r="W344" s="583"/>
      <c r="X344" s="584"/>
      <c r="Y344" s="575" t="s">
        <v>31</v>
      </c>
      <c r="Z344" s="576"/>
      <c r="AA344" s="576"/>
      <c r="AB344" s="577"/>
      <c r="AC344" s="145"/>
      <c r="AF344" s="120">
        <v>0.25</v>
      </c>
    </row>
    <row r="345" spans="1:46" ht="35.25" customHeight="1" x14ac:dyDescent="0.2">
      <c r="A345" s="582" t="s">
        <v>117</v>
      </c>
      <c r="B345" s="583"/>
      <c r="C345" s="583"/>
      <c r="D345" s="583"/>
      <c r="E345" s="583"/>
      <c r="F345" s="583"/>
      <c r="G345" s="583"/>
      <c r="H345" s="583"/>
      <c r="I345" s="583"/>
      <c r="J345" s="583"/>
      <c r="K345" s="583"/>
      <c r="L345" s="583"/>
      <c r="M345" s="583"/>
      <c r="N345" s="583"/>
      <c r="O345" s="583"/>
      <c r="P345" s="583"/>
      <c r="Q345" s="583"/>
      <c r="R345" s="583"/>
      <c r="S345" s="583"/>
      <c r="T345" s="583"/>
      <c r="U345" s="583"/>
      <c r="V345" s="583"/>
      <c r="W345" s="583"/>
      <c r="X345" s="584"/>
      <c r="Y345" s="575" t="s">
        <v>32</v>
      </c>
      <c r="Z345" s="576"/>
      <c r="AA345" s="576"/>
      <c r="AB345" s="577"/>
      <c r="AC345" s="145"/>
      <c r="AF345" s="120">
        <v>0.5</v>
      </c>
    </row>
    <row r="347" spans="1:46" ht="15" customHeight="1" x14ac:dyDescent="0.2">
      <c r="A347" s="557" t="s">
        <v>103</v>
      </c>
      <c r="B347" s="558"/>
      <c r="C347" s="558"/>
      <c r="D347" s="558"/>
      <c r="E347" s="558"/>
      <c r="F347" s="558"/>
      <c r="G347" s="558"/>
      <c r="H347" s="558"/>
      <c r="I347" s="558"/>
      <c r="J347" s="558"/>
      <c r="K347" s="558"/>
      <c r="L347" s="558"/>
      <c r="M347" s="558"/>
      <c r="N347" s="558"/>
      <c r="O347" s="558"/>
      <c r="P347" s="558"/>
      <c r="Q347" s="558"/>
      <c r="R347" s="558"/>
      <c r="S347" s="558"/>
      <c r="T347" s="558"/>
      <c r="U347" s="558"/>
      <c r="V347" s="558"/>
      <c r="W347" s="558"/>
      <c r="X347" s="558"/>
      <c r="Y347" s="558"/>
      <c r="Z347" s="558"/>
      <c r="AA347" s="558"/>
      <c r="AB347" s="558"/>
      <c r="AC347" s="559"/>
    </row>
    <row r="348" spans="1:46" x14ac:dyDescent="0.2">
      <c r="A348" s="560"/>
      <c r="B348" s="561"/>
      <c r="C348" s="561"/>
      <c r="D348" s="561"/>
      <c r="E348" s="561"/>
      <c r="F348" s="561"/>
      <c r="G348" s="561"/>
      <c r="H348" s="561"/>
      <c r="I348" s="561"/>
      <c r="J348" s="561"/>
      <c r="K348" s="561"/>
      <c r="L348" s="561"/>
      <c r="M348" s="561"/>
      <c r="N348" s="561"/>
      <c r="O348" s="561"/>
      <c r="P348" s="561"/>
      <c r="Q348" s="561"/>
      <c r="R348" s="561"/>
      <c r="S348" s="561"/>
      <c r="T348" s="561"/>
      <c r="U348" s="561"/>
      <c r="V348" s="561"/>
      <c r="W348" s="561"/>
      <c r="X348" s="561"/>
      <c r="Y348" s="561"/>
      <c r="Z348" s="561"/>
      <c r="AA348" s="561"/>
      <c r="AB348" s="561"/>
      <c r="AC348" s="562"/>
      <c r="AT348" s="328">
        <f>A348</f>
        <v>0</v>
      </c>
    </row>
    <row r="350" spans="1:46" ht="45" customHeight="1" x14ac:dyDescent="0.2">
      <c r="A350" s="550" t="s">
        <v>306</v>
      </c>
      <c r="B350" s="551"/>
      <c r="C350" s="747" t="s">
        <v>307</v>
      </c>
      <c r="D350" s="747"/>
      <c r="E350" s="747"/>
      <c r="F350" s="747"/>
      <c r="G350" s="747"/>
      <c r="H350" s="747"/>
      <c r="I350" s="747"/>
      <c r="J350" s="747"/>
      <c r="K350" s="747"/>
      <c r="L350" s="747"/>
      <c r="M350" s="747"/>
      <c r="N350" s="747"/>
      <c r="O350" s="747"/>
      <c r="P350" s="747"/>
      <c r="Q350" s="747"/>
      <c r="R350" s="747"/>
      <c r="S350" s="747"/>
      <c r="T350" s="747"/>
      <c r="U350" s="747"/>
      <c r="V350" s="747"/>
      <c r="W350" s="747"/>
      <c r="X350" s="747"/>
      <c r="Y350" s="747"/>
      <c r="Z350" s="747"/>
      <c r="AA350" s="747"/>
      <c r="AB350" s="747"/>
      <c r="AC350" s="748"/>
    </row>
    <row r="351" spans="1:46" ht="14.25" customHeight="1" x14ac:dyDescent="0.2">
      <c r="A351" s="350"/>
      <c r="B351" s="350"/>
      <c r="C351" s="355"/>
      <c r="D351" s="355"/>
      <c r="E351" s="355"/>
      <c r="F351" s="355"/>
      <c r="G351" s="355"/>
      <c r="H351" s="355"/>
      <c r="I351" s="355"/>
      <c r="J351" s="355"/>
      <c r="K351" s="355"/>
      <c r="L351" s="355"/>
      <c r="M351" s="355"/>
      <c r="N351" s="355"/>
      <c r="O351" s="355"/>
      <c r="P351" s="355"/>
      <c r="Q351" s="355"/>
      <c r="R351" s="355"/>
      <c r="S351" s="355"/>
      <c r="T351" s="355"/>
      <c r="U351" s="355"/>
      <c r="V351" s="355"/>
      <c r="W351" s="355"/>
      <c r="X351" s="355"/>
      <c r="Y351" s="355"/>
      <c r="Z351" s="355"/>
      <c r="AA351" s="355"/>
      <c r="AB351" s="355"/>
      <c r="AC351" s="355"/>
    </row>
    <row r="353" spans="1:63" ht="15" x14ac:dyDescent="0.25">
      <c r="A353" s="152" t="s">
        <v>239</v>
      </c>
      <c r="B353" s="152" t="s">
        <v>240</v>
      </c>
      <c r="C353" s="152"/>
      <c r="D353" s="152"/>
      <c r="E353" s="152"/>
      <c r="F353" s="152"/>
      <c r="G353" s="152"/>
      <c r="H353" s="152"/>
      <c r="I353" s="152"/>
      <c r="J353" s="152"/>
      <c r="K353" s="152"/>
      <c r="L353" s="152"/>
      <c r="M353" s="152"/>
      <c r="N353" s="152"/>
      <c r="O353" s="152"/>
      <c r="P353" s="152"/>
      <c r="Q353" s="152"/>
      <c r="R353" s="152"/>
      <c r="S353" s="152"/>
      <c r="T353" s="152"/>
      <c r="U353" s="152"/>
      <c r="V353" s="152"/>
      <c r="W353" s="152"/>
      <c r="X353" s="152"/>
      <c r="Y353" s="152"/>
      <c r="Z353" s="152"/>
      <c r="AA353" s="152"/>
      <c r="AB353" s="152"/>
      <c r="AC353" s="152"/>
    </row>
    <row r="355" spans="1:63" ht="15" x14ac:dyDescent="0.25">
      <c r="A355" s="641" t="s">
        <v>76</v>
      </c>
      <c r="B355" s="641"/>
      <c r="C355" s="641"/>
      <c r="D355" s="641"/>
      <c r="E355" s="641"/>
      <c r="F355" s="641"/>
      <c r="G355" s="641"/>
      <c r="H355" s="641"/>
      <c r="I355" s="641"/>
      <c r="J355" s="641"/>
      <c r="K355" s="641"/>
      <c r="L355" s="641"/>
      <c r="M355" s="641"/>
      <c r="N355" s="641"/>
      <c r="O355" s="641"/>
      <c r="P355" s="641"/>
      <c r="Q355" s="641"/>
      <c r="R355" s="641"/>
      <c r="S355" s="641"/>
      <c r="T355" s="641"/>
      <c r="U355" s="641"/>
      <c r="V355" s="641"/>
      <c r="W355" s="641"/>
      <c r="X355" s="641"/>
      <c r="Y355" s="641"/>
      <c r="Z355" s="641"/>
      <c r="AA355" s="641"/>
      <c r="AB355" s="641"/>
      <c r="AC355" s="641"/>
      <c r="BK355" s="381"/>
    </row>
    <row r="356" spans="1:63" ht="19.5" customHeight="1" x14ac:dyDescent="0.2">
      <c r="A356" s="632" t="s">
        <v>35</v>
      </c>
      <c r="B356" s="633"/>
      <c r="C356" s="633"/>
      <c r="D356" s="633"/>
      <c r="E356" s="633"/>
      <c r="F356" s="633"/>
      <c r="G356" s="633"/>
      <c r="H356" s="633"/>
      <c r="I356" s="633"/>
      <c r="J356" s="633"/>
      <c r="K356" s="633"/>
      <c r="L356" s="633"/>
      <c r="M356" s="633"/>
      <c r="N356" s="633"/>
      <c r="O356" s="633"/>
      <c r="P356" s="633"/>
      <c r="Q356" s="633"/>
      <c r="R356" s="633"/>
      <c r="S356" s="633"/>
      <c r="T356" s="633"/>
      <c r="U356" s="633"/>
      <c r="V356" s="633"/>
      <c r="W356" s="633"/>
      <c r="X356" s="633"/>
      <c r="Y356" s="634"/>
      <c r="Z356" s="695"/>
      <c r="AA356" s="695"/>
      <c r="AB356" s="695"/>
      <c r="AC356" s="695"/>
      <c r="AG356" s="154"/>
    </row>
    <row r="357" spans="1:63" ht="19.5" customHeight="1" x14ac:dyDescent="0.2">
      <c r="A357" s="632" t="s">
        <v>72</v>
      </c>
      <c r="B357" s="633"/>
      <c r="C357" s="633"/>
      <c r="D357" s="633"/>
      <c r="E357" s="633"/>
      <c r="F357" s="633"/>
      <c r="G357" s="633"/>
      <c r="H357" s="633"/>
      <c r="I357" s="633"/>
      <c r="J357" s="633"/>
      <c r="K357" s="633"/>
      <c r="L357" s="633"/>
      <c r="M357" s="633"/>
      <c r="N357" s="633"/>
      <c r="O357" s="633"/>
      <c r="P357" s="633"/>
      <c r="Q357" s="633"/>
      <c r="R357" s="633"/>
      <c r="S357" s="633"/>
      <c r="T357" s="633"/>
      <c r="U357" s="633"/>
      <c r="V357" s="633"/>
      <c r="W357" s="633"/>
      <c r="X357" s="633"/>
      <c r="Y357" s="634"/>
      <c r="Z357" s="695"/>
      <c r="AA357" s="695"/>
      <c r="AB357" s="695"/>
      <c r="AC357" s="695"/>
      <c r="AD357" s="209"/>
      <c r="AG357" s="154"/>
      <c r="AH357" s="154"/>
    </row>
    <row r="358" spans="1:63" ht="19.5" customHeight="1" x14ac:dyDescent="0.2">
      <c r="A358" s="632" t="s">
        <v>36</v>
      </c>
      <c r="B358" s="633"/>
      <c r="C358" s="633"/>
      <c r="D358" s="633"/>
      <c r="E358" s="633"/>
      <c r="F358" s="633"/>
      <c r="G358" s="633"/>
      <c r="H358" s="633"/>
      <c r="I358" s="633"/>
      <c r="J358" s="633"/>
      <c r="K358" s="633"/>
      <c r="L358" s="633"/>
      <c r="M358" s="633"/>
      <c r="N358" s="633"/>
      <c r="O358" s="633"/>
      <c r="P358" s="633"/>
      <c r="Q358" s="633"/>
      <c r="R358" s="633"/>
      <c r="S358" s="633"/>
      <c r="T358" s="633"/>
      <c r="U358" s="633"/>
      <c r="V358" s="633"/>
      <c r="W358" s="633"/>
      <c r="X358" s="633"/>
      <c r="Y358" s="634"/>
      <c r="Z358" s="696">
        <f>Z357-Z356</f>
        <v>0</v>
      </c>
      <c r="AA358" s="696"/>
      <c r="AB358" s="696"/>
      <c r="AC358" s="696"/>
      <c r="AD358" s="209"/>
      <c r="AG358" s="154"/>
      <c r="AH358" s="154"/>
    </row>
    <row r="359" spans="1:63" x14ac:dyDescent="0.2">
      <c r="AE359" s="120" t="s">
        <v>265</v>
      </c>
      <c r="AG359" s="285" t="s">
        <v>270</v>
      </c>
    </row>
    <row r="360" spans="1:63" ht="73.5" customHeight="1" x14ac:dyDescent="0.2">
      <c r="A360" s="725" t="s">
        <v>43</v>
      </c>
      <c r="B360" s="726"/>
      <c r="C360" s="726"/>
      <c r="D360" s="726"/>
      <c r="E360" s="726"/>
      <c r="F360" s="726"/>
      <c r="G360" s="726"/>
      <c r="H360" s="726"/>
      <c r="I360" s="726"/>
      <c r="J360" s="726"/>
      <c r="K360" s="726"/>
      <c r="L360" s="726"/>
      <c r="M360" s="726"/>
      <c r="N360" s="726"/>
      <c r="O360" s="726"/>
      <c r="P360" s="726"/>
      <c r="Q360" s="726"/>
      <c r="R360" s="726"/>
      <c r="S360" s="726"/>
      <c r="T360" s="726"/>
      <c r="U360" s="726"/>
      <c r="V360" s="726"/>
      <c r="W360" s="726"/>
      <c r="X360" s="726"/>
      <c r="Y360" s="726"/>
      <c r="Z360" s="726"/>
      <c r="AA360" s="727" t="s">
        <v>37</v>
      </c>
      <c r="AB360" s="727"/>
      <c r="AC360" s="728"/>
      <c r="AE360" s="153" t="str">
        <f>IF(AE361="","",IF(AND(Z358&gt;0, Z358&gt;=AH360),AG360,IF(AND(Z358&gt;0, Z358&lt;AH360), AG361,IF(Z358=AH362,AG362,IF(AND(Z358&lt;AH362, Z358&gt;AH363), AG363, IF(AND(Z358&lt;AH362, Z358&lt;=AH363),AG364,""))))))</f>
        <v/>
      </c>
      <c r="AF360" s="150" t="s">
        <v>268</v>
      </c>
      <c r="AG360" s="120">
        <v>-1</v>
      </c>
      <c r="AH360" s="154">
        <v>1000</v>
      </c>
      <c r="BK360" s="381"/>
    </row>
    <row r="361" spans="1:63" ht="33" customHeight="1" x14ac:dyDescent="0.2">
      <c r="A361" s="729" t="s">
        <v>95</v>
      </c>
      <c r="B361" s="730"/>
      <c r="C361" s="730"/>
      <c r="D361" s="730"/>
      <c r="E361" s="730"/>
      <c r="F361" s="730"/>
      <c r="G361" s="730"/>
      <c r="H361" s="730"/>
      <c r="I361" s="730"/>
      <c r="J361" s="730"/>
      <c r="K361" s="730"/>
      <c r="L361" s="730"/>
      <c r="M361" s="730"/>
      <c r="N361" s="730"/>
      <c r="O361" s="730"/>
      <c r="P361" s="730"/>
      <c r="Q361" s="730"/>
      <c r="R361" s="730"/>
      <c r="S361" s="730"/>
      <c r="T361" s="730"/>
      <c r="U361" s="730"/>
      <c r="V361" s="730"/>
      <c r="W361" s="730"/>
      <c r="X361" s="730"/>
      <c r="Y361" s="730"/>
      <c r="Z361" s="730"/>
      <c r="AA361" s="741" t="s">
        <v>38</v>
      </c>
      <c r="AB361" s="741"/>
      <c r="AC361" s="742"/>
      <c r="AE361" s="284" t="str">
        <f>IF(AND(Z357="",Z356=""),"",Z358)</f>
        <v/>
      </c>
      <c r="AF361" s="151" t="s">
        <v>269</v>
      </c>
      <c r="AG361" s="120">
        <v>-0.5</v>
      </c>
      <c r="AH361" s="154"/>
    </row>
    <row r="362" spans="1:63" ht="18" customHeight="1" x14ac:dyDescent="0.2">
      <c r="A362" s="743" t="s">
        <v>219</v>
      </c>
      <c r="B362" s="744"/>
      <c r="C362" s="744"/>
      <c r="D362" s="744"/>
      <c r="E362" s="744"/>
      <c r="F362" s="744"/>
      <c r="G362" s="744"/>
      <c r="H362" s="744"/>
      <c r="I362" s="744"/>
      <c r="J362" s="744"/>
      <c r="K362" s="744"/>
      <c r="L362" s="744"/>
      <c r="M362" s="744"/>
      <c r="N362" s="744"/>
      <c r="O362" s="744"/>
      <c r="P362" s="744"/>
      <c r="Q362" s="744"/>
      <c r="R362" s="744"/>
      <c r="S362" s="744"/>
      <c r="T362" s="744"/>
      <c r="U362" s="744"/>
      <c r="V362" s="744"/>
      <c r="W362" s="744"/>
      <c r="X362" s="744"/>
      <c r="Y362" s="744"/>
      <c r="Z362" s="744"/>
      <c r="AA362" s="741" t="s">
        <v>39</v>
      </c>
      <c r="AB362" s="741"/>
      <c r="AC362" s="742"/>
      <c r="AG362" s="120">
        <v>0</v>
      </c>
      <c r="AH362" s="154">
        <v>0</v>
      </c>
    </row>
    <row r="363" spans="1:63" ht="15.75" customHeight="1" x14ac:dyDescent="0.2">
      <c r="A363" s="729" t="s">
        <v>42</v>
      </c>
      <c r="B363" s="730"/>
      <c r="C363" s="730"/>
      <c r="D363" s="730"/>
      <c r="E363" s="730"/>
      <c r="F363" s="730"/>
      <c r="G363" s="730"/>
      <c r="H363" s="730"/>
      <c r="I363" s="730"/>
      <c r="J363" s="730"/>
      <c r="K363" s="730"/>
      <c r="L363" s="730"/>
      <c r="M363" s="730"/>
      <c r="N363" s="730"/>
      <c r="O363" s="730"/>
      <c r="P363" s="730"/>
      <c r="Q363" s="730"/>
      <c r="R363" s="730"/>
      <c r="S363" s="730"/>
      <c r="T363" s="730"/>
      <c r="U363" s="730"/>
      <c r="V363" s="730"/>
      <c r="W363" s="730"/>
      <c r="X363" s="730"/>
      <c r="Y363" s="730"/>
      <c r="Z363" s="730"/>
      <c r="AA363" s="745"/>
      <c r="AB363" s="745"/>
      <c r="AC363" s="746"/>
      <c r="AG363" s="120">
        <v>0.5</v>
      </c>
      <c r="AH363" s="154">
        <v>-1000</v>
      </c>
    </row>
    <row r="364" spans="1:63" ht="32.25" customHeight="1" x14ac:dyDescent="0.2">
      <c r="A364" s="720" t="s">
        <v>96</v>
      </c>
      <c r="B364" s="721"/>
      <c r="C364" s="721"/>
      <c r="D364" s="721"/>
      <c r="E364" s="721"/>
      <c r="F364" s="721"/>
      <c r="G364" s="721"/>
      <c r="H364" s="721"/>
      <c r="I364" s="721"/>
      <c r="J364" s="721"/>
      <c r="K364" s="721"/>
      <c r="L364" s="721"/>
      <c r="M364" s="721"/>
      <c r="N364" s="721"/>
      <c r="O364" s="721"/>
      <c r="P364" s="721"/>
      <c r="Q364" s="721"/>
      <c r="R364" s="721"/>
      <c r="S364" s="721"/>
      <c r="T364" s="721"/>
      <c r="U364" s="721"/>
      <c r="V364" s="721"/>
      <c r="W364" s="721"/>
      <c r="X364" s="721"/>
      <c r="Y364" s="721"/>
      <c r="Z364" s="721"/>
      <c r="AA364" s="586" t="s">
        <v>40</v>
      </c>
      <c r="AB364" s="586"/>
      <c r="AC364" s="587"/>
      <c r="AG364" s="120">
        <v>1</v>
      </c>
      <c r="AH364" s="154"/>
    </row>
    <row r="366" spans="1:63" ht="15" x14ac:dyDescent="0.2">
      <c r="A366" s="557" t="s">
        <v>103</v>
      </c>
      <c r="B366" s="558"/>
      <c r="C366" s="558"/>
      <c r="D366" s="558"/>
      <c r="E366" s="558"/>
      <c r="F366" s="558"/>
      <c r="G366" s="558"/>
      <c r="H366" s="558"/>
      <c r="I366" s="558"/>
      <c r="J366" s="558"/>
      <c r="K366" s="558"/>
      <c r="L366" s="558"/>
      <c r="M366" s="558"/>
      <c r="N366" s="558"/>
      <c r="O366" s="558"/>
      <c r="P366" s="558"/>
      <c r="Q366" s="558"/>
      <c r="R366" s="558"/>
      <c r="S366" s="558"/>
      <c r="T366" s="558"/>
      <c r="U366" s="558"/>
      <c r="V366" s="558"/>
      <c r="W366" s="558"/>
      <c r="X366" s="558"/>
      <c r="Y366" s="558"/>
      <c r="Z366" s="558"/>
      <c r="AA366" s="558"/>
      <c r="AB366" s="558"/>
      <c r="AC366" s="559"/>
    </row>
    <row r="367" spans="1:63" x14ac:dyDescent="0.2">
      <c r="A367" s="560"/>
      <c r="B367" s="561"/>
      <c r="C367" s="561"/>
      <c r="D367" s="561"/>
      <c r="E367" s="561"/>
      <c r="F367" s="561"/>
      <c r="G367" s="561"/>
      <c r="H367" s="561"/>
      <c r="I367" s="561"/>
      <c r="J367" s="561"/>
      <c r="K367" s="561"/>
      <c r="L367" s="561"/>
      <c r="M367" s="561"/>
      <c r="N367" s="561"/>
      <c r="O367" s="561"/>
      <c r="P367" s="561"/>
      <c r="Q367" s="561"/>
      <c r="R367" s="561"/>
      <c r="S367" s="561"/>
      <c r="T367" s="561"/>
      <c r="U367" s="561"/>
      <c r="V367" s="561"/>
      <c r="W367" s="561"/>
      <c r="X367" s="561"/>
      <c r="Y367" s="561"/>
      <c r="Z367" s="561"/>
      <c r="AA367" s="561"/>
      <c r="AB367" s="561"/>
      <c r="AC367" s="562"/>
      <c r="AT367" s="328">
        <f>A367</f>
        <v>0</v>
      </c>
    </row>
    <row r="368" spans="1:63" ht="13.5" customHeight="1" x14ac:dyDescent="0.2">
      <c r="AC368" s="120"/>
    </row>
    <row r="369" spans="1:68" ht="45" customHeight="1" x14ac:dyDescent="0.2">
      <c r="A369" s="550" t="s">
        <v>306</v>
      </c>
      <c r="B369" s="551"/>
      <c r="C369" s="548" t="s">
        <v>308</v>
      </c>
      <c r="D369" s="548"/>
      <c r="E369" s="548"/>
      <c r="F369" s="548"/>
      <c r="G369" s="548"/>
      <c r="H369" s="548"/>
      <c r="I369" s="548"/>
      <c r="J369" s="548"/>
      <c r="K369" s="548"/>
      <c r="L369" s="548"/>
      <c r="M369" s="548"/>
      <c r="N369" s="548"/>
      <c r="O369" s="548"/>
      <c r="P369" s="548"/>
      <c r="Q369" s="548"/>
      <c r="R369" s="548"/>
      <c r="S369" s="548"/>
      <c r="T369" s="548"/>
      <c r="U369" s="548"/>
      <c r="V369" s="548"/>
      <c r="W369" s="548"/>
      <c r="X369" s="548"/>
      <c r="Y369" s="548"/>
      <c r="Z369" s="548"/>
      <c r="AA369" s="548"/>
      <c r="AB369" s="548"/>
      <c r="AC369" s="549"/>
    </row>
    <row r="370" spans="1:68" ht="15.75" customHeight="1" x14ac:dyDescent="0.2">
      <c r="A370" s="350"/>
      <c r="B370" s="350"/>
      <c r="C370" s="351"/>
      <c r="D370" s="351"/>
      <c r="E370" s="351"/>
      <c r="F370" s="351"/>
      <c r="G370" s="351"/>
      <c r="H370" s="351"/>
      <c r="I370" s="351"/>
      <c r="J370" s="351"/>
      <c r="K370" s="351"/>
      <c r="L370" s="351"/>
      <c r="M370" s="351"/>
      <c r="N370" s="351"/>
      <c r="O370" s="351"/>
      <c r="P370" s="351"/>
      <c r="Q370" s="351"/>
      <c r="R370" s="351"/>
      <c r="S370" s="351"/>
      <c r="T370" s="351"/>
      <c r="U370" s="351"/>
      <c r="V370" s="351"/>
      <c r="W370" s="351"/>
      <c r="X370" s="351"/>
      <c r="Y370" s="351"/>
      <c r="Z370" s="351"/>
      <c r="AA370" s="351"/>
      <c r="AB370" s="351"/>
      <c r="AC370" s="351"/>
    </row>
    <row r="371" spans="1:68" x14ac:dyDescent="0.2">
      <c r="A371" s="155"/>
      <c r="B371" s="155"/>
      <c r="C371" s="155"/>
      <c r="D371" s="155"/>
      <c r="E371" s="155"/>
      <c r="F371" s="155"/>
      <c r="G371" s="155"/>
      <c r="H371" s="155"/>
      <c r="I371" s="155"/>
      <c r="J371" s="155"/>
      <c r="K371" s="155"/>
      <c r="L371" s="155"/>
      <c r="M371" s="155"/>
      <c r="N371" s="155"/>
      <c r="O371" s="155"/>
      <c r="P371" s="155"/>
      <c r="Q371" s="155"/>
      <c r="R371" s="155"/>
      <c r="S371" s="155"/>
      <c r="T371" s="155"/>
      <c r="U371" s="155"/>
      <c r="V371" s="155"/>
      <c r="W371" s="155"/>
      <c r="X371" s="155"/>
      <c r="Y371" s="155"/>
      <c r="Z371" s="155"/>
      <c r="AA371" s="155"/>
      <c r="AB371" s="155"/>
      <c r="AC371" s="156"/>
    </row>
    <row r="372" spans="1:68" ht="16.5" x14ac:dyDescent="0.3">
      <c r="A372" s="152" t="s">
        <v>238</v>
      </c>
      <c r="B372" s="152" t="s">
        <v>337</v>
      </c>
      <c r="C372" s="152"/>
      <c r="D372" s="152"/>
      <c r="E372" s="152"/>
      <c r="F372" s="152"/>
      <c r="G372" s="152"/>
      <c r="H372" s="152"/>
      <c r="I372" s="152"/>
      <c r="J372" s="152"/>
      <c r="K372" s="152"/>
      <c r="L372" s="152"/>
      <c r="M372" s="152"/>
      <c r="N372" s="152"/>
      <c r="O372" s="152"/>
      <c r="P372" s="152"/>
      <c r="Q372" s="152"/>
      <c r="R372" s="152"/>
      <c r="S372" s="152"/>
      <c r="T372" s="152"/>
      <c r="U372" s="152"/>
      <c r="V372" s="152"/>
      <c r="W372" s="152"/>
      <c r="X372" s="152"/>
      <c r="Y372" s="152"/>
      <c r="Z372" s="152"/>
      <c r="AA372" s="152"/>
      <c r="AB372" s="152"/>
      <c r="AC372" s="152"/>
    </row>
    <row r="373" spans="1:68" x14ac:dyDescent="0.2">
      <c r="Q373" s="157"/>
    </row>
    <row r="374" spans="1:68" ht="20.25" customHeight="1" x14ac:dyDescent="0.25">
      <c r="A374" s="566" t="s">
        <v>78</v>
      </c>
      <c r="B374" s="566"/>
      <c r="C374" s="566"/>
      <c r="D374" s="566"/>
      <c r="E374" s="566"/>
      <c r="F374" s="566"/>
      <c r="G374" s="566"/>
      <c r="H374" s="566"/>
      <c r="I374" s="566"/>
      <c r="J374" s="566"/>
      <c r="K374" s="566"/>
      <c r="L374" s="566"/>
      <c r="M374" s="566"/>
      <c r="N374" s="566"/>
      <c r="O374" s="566"/>
      <c r="P374" s="566"/>
      <c r="Q374" s="566"/>
      <c r="R374" s="566"/>
      <c r="S374" s="566"/>
      <c r="T374" s="566"/>
      <c r="U374" s="566"/>
      <c r="V374" s="566"/>
      <c r="W374" s="566"/>
      <c r="X374" s="566"/>
      <c r="Y374" s="566"/>
      <c r="Z374" s="566"/>
      <c r="AA374" s="566"/>
      <c r="AB374" s="566"/>
      <c r="AC374" s="566"/>
      <c r="BK374" s="381"/>
      <c r="BL374" s="381"/>
      <c r="BM374" s="381"/>
      <c r="BN374" s="381"/>
      <c r="BO374" s="381"/>
      <c r="BP374" s="381"/>
    </row>
    <row r="375" spans="1:68" ht="27.75" customHeight="1" x14ac:dyDescent="0.2">
      <c r="A375" s="582" t="s">
        <v>118</v>
      </c>
      <c r="B375" s="583"/>
      <c r="C375" s="583"/>
      <c r="D375" s="583"/>
      <c r="E375" s="583"/>
      <c r="F375" s="583"/>
      <c r="G375" s="583"/>
      <c r="H375" s="583"/>
      <c r="I375" s="583"/>
      <c r="J375" s="583"/>
      <c r="K375" s="583"/>
      <c r="L375" s="583"/>
      <c r="M375" s="583"/>
      <c r="N375" s="583"/>
      <c r="O375" s="583"/>
      <c r="P375" s="583"/>
      <c r="Q375" s="583"/>
      <c r="R375" s="583"/>
      <c r="S375" s="583"/>
      <c r="T375" s="583"/>
      <c r="U375" s="583"/>
      <c r="V375" s="583"/>
      <c r="W375" s="583"/>
      <c r="X375" s="584"/>
      <c r="Y375" s="579" t="s">
        <v>44</v>
      </c>
      <c r="Z375" s="580"/>
      <c r="AA375" s="580"/>
      <c r="AB375" s="581"/>
      <c r="AC375" s="145"/>
      <c r="AD375" s="6">
        <v>0</v>
      </c>
      <c r="AE375" s="153" t="str">
        <f>IF(AD375=1,AF375,IF(AD375=2,AF376,IF(AD375=3,AF377,IF(AD375=4,AF378,""))))</f>
        <v/>
      </c>
      <c r="AF375" s="120">
        <v>-1</v>
      </c>
    </row>
    <row r="376" spans="1:68" ht="30" customHeight="1" x14ac:dyDescent="0.2">
      <c r="A376" s="582" t="s">
        <v>119</v>
      </c>
      <c r="B376" s="583"/>
      <c r="C376" s="583"/>
      <c r="D376" s="583"/>
      <c r="E376" s="583"/>
      <c r="F376" s="583"/>
      <c r="G376" s="583"/>
      <c r="H376" s="583"/>
      <c r="I376" s="583"/>
      <c r="J376" s="583"/>
      <c r="K376" s="583"/>
      <c r="L376" s="583"/>
      <c r="M376" s="583"/>
      <c r="N376" s="583"/>
      <c r="O376" s="583"/>
      <c r="P376" s="583"/>
      <c r="Q376" s="583"/>
      <c r="R376" s="583"/>
      <c r="S376" s="583"/>
      <c r="T376" s="583"/>
      <c r="U376" s="583"/>
      <c r="V376" s="583"/>
      <c r="W376" s="583"/>
      <c r="X376" s="584"/>
      <c r="Y376" s="579" t="s">
        <v>30</v>
      </c>
      <c r="Z376" s="580"/>
      <c r="AA376" s="580"/>
      <c r="AB376" s="581"/>
      <c r="AC376" s="145"/>
      <c r="AF376" s="120">
        <v>0</v>
      </c>
    </row>
    <row r="377" spans="1:68" ht="30.75" customHeight="1" x14ac:dyDescent="0.2">
      <c r="A377" s="582" t="s">
        <v>120</v>
      </c>
      <c r="B377" s="583"/>
      <c r="C377" s="583"/>
      <c r="D377" s="583"/>
      <c r="E377" s="583"/>
      <c r="F377" s="583"/>
      <c r="G377" s="583"/>
      <c r="H377" s="583"/>
      <c r="I377" s="583"/>
      <c r="J377" s="583"/>
      <c r="K377" s="583"/>
      <c r="L377" s="583"/>
      <c r="M377" s="583"/>
      <c r="N377" s="583"/>
      <c r="O377" s="583"/>
      <c r="P377" s="583"/>
      <c r="Q377" s="583"/>
      <c r="R377" s="583"/>
      <c r="S377" s="583"/>
      <c r="T377" s="583"/>
      <c r="U377" s="583"/>
      <c r="V377" s="583"/>
      <c r="W377" s="583"/>
      <c r="X377" s="584"/>
      <c r="Y377" s="579" t="s">
        <v>32</v>
      </c>
      <c r="Z377" s="580"/>
      <c r="AA377" s="580"/>
      <c r="AB377" s="581"/>
      <c r="AC377" s="145"/>
      <c r="AF377" s="120">
        <v>0.5</v>
      </c>
    </row>
    <row r="378" spans="1:68" ht="32.25" customHeight="1" x14ac:dyDescent="0.2">
      <c r="A378" s="582" t="s">
        <v>121</v>
      </c>
      <c r="B378" s="583"/>
      <c r="C378" s="583"/>
      <c r="D378" s="583"/>
      <c r="E378" s="583"/>
      <c r="F378" s="583"/>
      <c r="G378" s="583"/>
      <c r="H378" s="583"/>
      <c r="I378" s="583"/>
      <c r="J378" s="583"/>
      <c r="K378" s="583"/>
      <c r="L378" s="583"/>
      <c r="M378" s="583"/>
      <c r="N378" s="583"/>
      <c r="O378" s="583"/>
      <c r="P378" s="583"/>
      <c r="Q378" s="583"/>
      <c r="R378" s="583"/>
      <c r="S378" s="583"/>
      <c r="T378" s="583"/>
      <c r="U378" s="583"/>
      <c r="V378" s="583"/>
      <c r="W378" s="583"/>
      <c r="X378" s="584"/>
      <c r="Y378" s="579" t="s">
        <v>45</v>
      </c>
      <c r="Z378" s="580"/>
      <c r="AA378" s="580"/>
      <c r="AB378" s="581"/>
      <c r="AC378" s="145"/>
      <c r="AF378" s="120">
        <v>1</v>
      </c>
    </row>
    <row r="380" spans="1:68" ht="15" customHeight="1" x14ac:dyDescent="0.2">
      <c r="A380" s="557" t="s">
        <v>103</v>
      </c>
      <c r="B380" s="558"/>
      <c r="C380" s="558"/>
      <c r="D380" s="558"/>
      <c r="E380" s="558"/>
      <c r="F380" s="558"/>
      <c r="G380" s="558"/>
      <c r="H380" s="558"/>
      <c r="I380" s="558"/>
      <c r="J380" s="558"/>
      <c r="K380" s="558"/>
      <c r="L380" s="558"/>
      <c r="M380" s="558"/>
      <c r="N380" s="558"/>
      <c r="O380" s="558"/>
      <c r="P380" s="558"/>
      <c r="Q380" s="558"/>
      <c r="R380" s="558"/>
      <c r="S380" s="558"/>
      <c r="T380" s="558"/>
      <c r="U380" s="558"/>
      <c r="V380" s="558"/>
      <c r="W380" s="558"/>
      <c r="X380" s="558"/>
      <c r="Y380" s="558"/>
      <c r="Z380" s="558"/>
      <c r="AA380" s="558"/>
      <c r="AB380" s="558"/>
      <c r="AC380" s="559"/>
    </row>
    <row r="381" spans="1:68" x14ac:dyDescent="0.2">
      <c r="A381" s="560"/>
      <c r="B381" s="561"/>
      <c r="C381" s="561"/>
      <c r="D381" s="561"/>
      <c r="E381" s="561"/>
      <c r="F381" s="561"/>
      <c r="G381" s="561"/>
      <c r="H381" s="561"/>
      <c r="I381" s="561"/>
      <c r="J381" s="561"/>
      <c r="K381" s="561"/>
      <c r="L381" s="561"/>
      <c r="M381" s="561"/>
      <c r="N381" s="561"/>
      <c r="O381" s="561"/>
      <c r="P381" s="561"/>
      <c r="Q381" s="561"/>
      <c r="R381" s="561"/>
      <c r="S381" s="561"/>
      <c r="T381" s="561"/>
      <c r="U381" s="561"/>
      <c r="V381" s="561"/>
      <c r="W381" s="561"/>
      <c r="X381" s="561"/>
      <c r="Y381" s="561"/>
      <c r="Z381" s="561"/>
      <c r="AA381" s="561"/>
      <c r="AB381" s="561"/>
      <c r="AC381" s="562"/>
      <c r="AT381" s="328">
        <f>A381</f>
        <v>0</v>
      </c>
    </row>
    <row r="382" spans="1:68" ht="14.25" customHeight="1" x14ac:dyDescent="0.2">
      <c r="AC382" s="120"/>
    </row>
    <row r="383" spans="1:68" ht="45" customHeight="1" x14ac:dyDescent="0.2">
      <c r="A383" s="550" t="s">
        <v>306</v>
      </c>
      <c r="B383" s="551"/>
      <c r="C383" s="548" t="s">
        <v>309</v>
      </c>
      <c r="D383" s="548"/>
      <c r="E383" s="548"/>
      <c r="F383" s="548"/>
      <c r="G383" s="548"/>
      <c r="H383" s="548"/>
      <c r="I383" s="548"/>
      <c r="J383" s="548"/>
      <c r="K383" s="548"/>
      <c r="L383" s="548"/>
      <c r="M383" s="548"/>
      <c r="N383" s="548"/>
      <c r="O383" s="548"/>
      <c r="P383" s="548"/>
      <c r="Q383" s="548"/>
      <c r="R383" s="548"/>
      <c r="S383" s="548"/>
      <c r="T383" s="548"/>
      <c r="U383" s="548"/>
      <c r="V383" s="548"/>
      <c r="W383" s="548"/>
      <c r="X383" s="548"/>
      <c r="Y383" s="548"/>
      <c r="Z383" s="548"/>
      <c r="AA383" s="548"/>
      <c r="AB383" s="548"/>
      <c r="AC383" s="549"/>
    </row>
    <row r="386" spans="1:68" ht="15" customHeight="1" x14ac:dyDescent="0.25">
      <c r="A386" s="152" t="s">
        <v>237</v>
      </c>
      <c r="B386" s="152" t="s">
        <v>171</v>
      </c>
      <c r="C386" s="152"/>
      <c r="D386" s="152"/>
      <c r="E386" s="152"/>
      <c r="F386" s="152"/>
      <c r="G386" s="152"/>
      <c r="H386" s="152"/>
      <c r="I386" s="152"/>
      <c r="J386" s="152"/>
      <c r="K386" s="152"/>
      <c r="L386" s="152"/>
      <c r="M386" s="152"/>
      <c r="N386" s="152"/>
      <c r="O386" s="152"/>
      <c r="P386" s="152"/>
      <c r="Q386" s="152"/>
      <c r="R386" s="152"/>
      <c r="S386" s="152"/>
      <c r="T386" s="152"/>
      <c r="U386" s="152"/>
      <c r="V386" s="152"/>
      <c r="W386" s="152"/>
      <c r="X386" s="152"/>
      <c r="Y386" s="152"/>
      <c r="Z386" s="152"/>
      <c r="AA386" s="152"/>
      <c r="AB386" s="152"/>
      <c r="AC386" s="152"/>
    </row>
    <row r="387" spans="1:68" ht="14.25" customHeight="1" x14ac:dyDescent="0.2">
      <c r="Q387" s="157"/>
    </row>
    <row r="388" spans="1:68" ht="36.75" customHeight="1" x14ac:dyDescent="0.2">
      <c r="A388" s="585" t="s">
        <v>79</v>
      </c>
      <c r="B388" s="585"/>
      <c r="C388" s="585"/>
      <c r="D388" s="585"/>
      <c r="E388" s="585"/>
      <c r="F388" s="585"/>
      <c r="G388" s="585"/>
      <c r="H388" s="585"/>
      <c r="I388" s="585"/>
      <c r="J388" s="585"/>
      <c r="K388" s="585"/>
      <c r="L388" s="585"/>
      <c r="M388" s="585"/>
      <c r="N388" s="585"/>
      <c r="O388" s="585"/>
      <c r="P388" s="585"/>
      <c r="Q388" s="585"/>
      <c r="R388" s="585"/>
      <c r="S388" s="585"/>
      <c r="T388" s="585"/>
      <c r="U388" s="585"/>
      <c r="V388" s="585"/>
      <c r="W388" s="585"/>
      <c r="X388" s="585"/>
      <c r="Y388" s="585"/>
      <c r="Z388" s="585"/>
      <c r="AA388" s="585"/>
      <c r="AB388" s="585"/>
      <c r="AC388" s="585"/>
      <c r="BL388" s="381"/>
      <c r="BM388" s="381"/>
      <c r="BN388" s="381"/>
      <c r="BO388" s="381"/>
      <c r="BP388" s="381"/>
    </row>
    <row r="389" spans="1:68" ht="31.5" customHeight="1" x14ac:dyDescent="0.2">
      <c r="A389" s="640" t="s">
        <v>122</v>
      </c>
      <c r="B389" s="633"/>
      <c r="C389" s="633"/>
      <c r="D389" s="633"/>
      <c r="E389" s="633"/>
      <c r="F389" s="633"/>
      <c r="G389" s="633"/>
      <c r="H389" s="633"/>
      <c r="I389" s="633"/>
      <c r="J389" s="633"/>
      <c r="K389" s="633"/>
      <c r="L389" s="633"/>
      <c r="M389" s="633"/>
      <c r="N389" s="633"/>
      <c r="O389" s="633"/>
      <c r="P389" s="633"/>
      <c r="Q389" s="633"/>
      <c r="R389" s="633"/>
      <c r="S389" s="633"/>
      <c r="T389" s="633"/>
      <c r="U389" s="633"/>
      <c r="V389" s="633"/>
      <c r="W389" s="633"/>
      <c r="X389" s="634"/>
      <c r="Y389" s="552" t="s">
        <v>30</v>
      </c>
      <c r="Z389" s="552"/>
      <c r="AA389" s="552"/>
      <c r="AB389" s="552"/>
      <c r="AC389" s="145"/>
      <c r="AD389" s="6">
        <v>0</v>
      </c>
      <c r="AE389" s="153" t="str">
        <f>IF(AD389=1,AF389,IF(AD389=2,AF390,""))</f>
        <v/>
      </c>
      <c r="AF389" s="120">
        <v>0</v>
      </c>
    </row>
    <row r="390" spans="1:68" ht="39" customHeight="1" x14ac:dyDescent="0.2">
      <c r="A390" s="640" t="s">
        <v>123</v>
      </c>
      <c r="B390" s="633"/>
      <c r="C390" s="633"/>
      <c r="D390" s="633"/>
      <c r="E390" s="633"/>
      <c r="F390" s="633"/>
      <c r="G390" s="633"/>
      <c r="H390" s="633"/>
      <c r="I390" s="633"/>
      <c r="J390" s="633"/>
      <c r="K390" s="633"/>
      <c r="L390" s="633"/>
      <c r="M390" s="633"/>
      <c r="N390" s="633"/>
      <c r="O390" s="633"/>
      <c r="P390" s="633"/>
      <c r="Q390" s="633"/>
      <c r="R390" s="633"/>
      <c r="S390" s="633"/>
      <c r="T390" s="633"/>
      <c r="U390" s="633"/>
      <c r="V390" s="633"/>
      <c r="W390" s="633"/>
      <c r="X390" s="634"/>
      <c r="Y390" s="552" t="s">
        <v>45</v>
      </c>
      <c r="Z390" s="552"/>
      <c r="AA390" s="552"/>
      <c r="AB390" s="552"/>
      <c r="AC390" s="145"/>
      <c r="AF390" s="120">
        <v>1</v>
      </c>
    </row>
    <row r="392" spans="1:68" ht="15" x14ac:dyDescent="0.2">
      <c r="A392" s="557" t="s">
        <v>103</v>
      </c>
      <c r="B392" s="558"/>
      <c r="C392" s="558"/>
      <c r="D392" s="558"/>
      <c r="E392" s="558"/>
      <c r="F392" s="558"/>
      <c r="G392" s="558"/>
      <c r="H392" s="558"/>
      <c r="I392" s="558"/>
      <c r="J392" s="558"/>
      <c r="K392" s="558"/>
      <c r="L392" s="558"/>
      <c r="M392" s="558"/>
      <c r="N392" s="558"/>
      <c r="O392" s="558"/>
      <c r="P392" s="558"/>
      <c r="Q392" s="558"/>
      <c r="R392" s="558"/>
      <c r="S392" s="558"/>
      <c r="T392" s="558"/>
      <c r="U392" s="558"/>
      <c r="V392" s="558"/>
      <c r="W392" s="558"/>
      <c r="X392" s="558"/>
      <c r="Y392" s="558"/>
      <c r="Z392" s="558"/>
      <c r="AA392" s="558"/>
      <c r="AB392" s="558"/>
      <c r="AC392" s="559"/>
    </row>
    <row r="393" spans="1:68" x14ac:dyDescent="0.2">
      <c r="A393" s="717"/>
      <c r="B393" s="718"/>
      <c r="C393" s="718"/>
      <c r="D393" s="718"/>
      <c r="E393" s="718"/>
      <c r="F393" s="718"/>
      <c r="G393" s="718"/>
      <c r="H393" s="718"/>
      <c r="I393" s="718"/>
      <c r="J393" s="718"/>
      <c r="K393" s="718"/>
      <c r="L393" s="718"/>
      <c r="M393" s="718"/>
      <c r="N393" s="718"/>
      <c r="O393" s="718"/>
      <c r="P393" s="718"/>
      <c r="Q393" s="718"/>
      <c r="R393" s="718"/>
      <c r="S393" s="718"/>
      <c r="T393" s="718"/>
      <c r="U393" s="718"/>
      <c r="V393" s="718"/>
      <c r="W393" s="718"/>
      <c r="X393" s="718"/>
      <c r="Y393" s="718"/>
      <c r="Z393" s="718"/>
      <c r="AA393" s="718"/>
      <c r="AB393" s="718"/>
      <c r="AC393" s="719"/>
      <c r="AT393" s="328">
        <f>A393</f>
        <v>0</v>
      </c>
    </row>
    <row r="394" spans="1:68" s="158" customFormat="1" ht="14.25" customHeight="1" x14ac:dyDescent="0.2">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c r="X394" s="130"/>
      <c r="Y394" s="130"/>
      <c r="Z394" s="130"/>
      <c r="AA394" s="130"/>
      <c r="AB394" s="130"/>
      <c r="AC394" s="130"/>
      <c r="AD394" s="164"/>
      <c r="AM394" s="3"/>
      <c r="AN394" s="3"/>
      <c r="AO394" s="3"/>
      <c r="AP394" s="3"/>
      <c r="AT394" s="127"/>
    </row>
    <row r="395" spans="1:68" ht="45" customHeight="1" x14ac:dyDescent="0.2">
      <c r="A395" s="550" t="s">
        <v>306</v>
      </c>
      <c r="B395" s="551"/>
      <c r="C395" s="548" t="s">
        <v>310</v>
      </c>
      <c r="D395" s="548"/>
      <c r="E395" s="548"/>
      <c r="F395" s="548"/>
      <c r="G395" s="548"/>
      <c r="H395" s="548"/>
      <c r="I395" s="548"/>
      <c r="J395" s="548"/>
      <c r="K395" s="548"/>
      <c r="L395" s="548"/>
      <c r="M395" s="548"/>
      <c r="N395" s="548"/>
      <c r="O395" s="548"/>
      <c r="P395" s="548"/>
      <c r="Q395" s="548"/>
      <c r="R395" s="548"/>
      <c r="S395" s="548"/>
      <c r="T395" s="548"/>
      <c r="U395" s="548"/>
      <c r="V395" s="548"/>
      <c r="W395" s="548"/>
      <c r="X395" s="548"/>
      <c r="Y395" s="548"/>
      <c r="Z395" s="548"/>
      <c r="AA395" s="548"/>
      <c r="AB395" s="548"/>
      <c r="AC395" s="549"/>
    </row>
    <row r="398" spans="1:68" ht="15" x14ac:dyDescent="0.25">
      <c r="A398" s="152" t="s">
        <v>236</v>
      </c>
      <c r="B398" s="152" t="s">
        <v>172</v>
      </c>
      <c r="C398" s="152"/>
      <c r="D398" s="152"/>
      <c r="E398" s="152"/>
      <c r="F398" s="152"/>
      <c r="G398" s="152"/>
      <c r="H398" s="152"/>
      <c r="I398" s="152"/>
      <c r="J398" s="152"/>
      <c r="K398" s="152"/>
      <c r="L398" s="152"/>
      <c r="M398" s="152"/>
      <c r="N398" s="152"/>
      <c r="O398" s="152"/>
      <c r="P398" s="152"/>
      <c r="Q398" s="152"/>
      <c r="R398" s="152"/>
      <c r="S398" s="152"/>
      <c r="T398" s="152"/>
      <c r="U398" s="152"/>
      <c r="V398" s="152"/>
      <c r="W398" s="152"/>
      <c r="X398" s="152"/>
      <c r="Y398" s="152"/>
      <c r="Z398" s="152"/>
      <c r="AA398" s="152"/>
      <c r="AB398" s="152"/>
      <c r="AC398" s="152"/>
    </row>
    <row r="400" spans="1:68" ht="30.75" customHeight="1" x14ac:dyDescent="0.2">
      <c r="A400" s="686" t="s">
        <v>100</v>
      </c>
      <c r="B400" s="686"/>
      <c r="C400" s="686"/>
      <c r="D400" s="686"/>
      <c r="E400" s="686"/>
      <c r="F400" s="686"/>
      <c r="G400" s="686"/>
      <c r="H400" s="686"/>
      <c r="I400" s="686"/>
      <c r="J400" s="686"/>
      <c r="K400" s="686"/>
      <c r="L400" s="686"/>
      <c r="M400" s="686"/>
      <c r="N400" s="686"/>
      <c r="O400" s="686"/>
      <c r="P400" s="686"/>
      <c r="Q400" s="686"/>
      <c r="R400" s="686"/>
      <c r="S400" s="686"/>
      <c r="T400" s="686"/>
      <c r="U400" s="686"/>
      <c r="V400" s="686"/>
      <c r="W400" s="686"/>
      <c r="X400" s="686"/>
      <c r="Y400" s="686"/>
      <c r="Z400" s="686"/>
      <c r="AA400" s="686"/>
      <c r="AB400" s="686"/>
      <c r="AC400" s="686"/>
    </row>
    <row r="401" spans="1:46" ht="16.5" customHeight="1" x14ac:dyDescent="0.2">
      <c r="A401" s="159"/>
      <c r="B401" s="159"/>
      <c r="C401" s="159"/>
      <c r="D401" s="159"/>
      <c r="E401" s="159"/>
      <c r="F401" s="159"/>
      <c r="G401" s="159"/>
      <c r="H401" s="159"/>
      <c r="I401" s="159"/>
      <c r="J401" s="159"/>
      <c r="K401" s="159"/>
      <c r="L401" s="159"/>
      <c r="M401" s="159"/>
      <c r="N401" s="159"/>
      <c r="O401" s="159"/>
      <c r="P401" s="159"/>
      <c r="Q401" s="159"/>
      <c r="R401" s="159"/>
      <c r="S401" s="159"/>
      <c r="T401" s="159"/>
      <c r="U401" s="159"/>
      <c r="V401" s="159"/>
      <c r="W401" s="159"/>
      <c r="X401" s="159"/>
      <c r="Y401" s="159"/>
      <c r="Z401" s="159"/>
      <c r="AA401" s="159"/>
      <c r="AB401" s="159"/>
      <c r="AC401" s="159"/>
    </row>
    <row r="402" spans="1:46" ht="33.75" customHeight="1" x14ac:dyDescent="0.2">
      <c r="A402" s="760" t="s">
        <v>99</v>
      </c>
      <c r="B402" s="760"/>
      <c r="C402" s="760"/>
      <c r="D402" s="760"/>
      <c r="E402" s="760"/>
      <c r="F402" s="760"/>
      <c r="G402" s="760"/>
      <c r="H402" s="760"/>
      <c r="I402" s="760"/>
      <c r="J402" s="760"/>
      <c r="K402" s="760"/>
      <c r="L402" s="760"/>
      <c r="M402" s="760"/>
      <c r="N402" s="760"/>
      <c r="O402" s="760"/>
      <c r="P402" s="760"/>
      <c r="Q402" s="760"/>
      <c r="R402" s="760"/>
      <c r="S402" s="760"/>
      <c r="T402" s="760"/>
      <c r="U402" s="760"/>
      <c r="V402" s="760"/>
      <c r="W402" s="760"/>
      <c r="X402" s="760"/>
      <c r="Y402" s="760"/>
      <c r="Z402" s="760"/>
      <c r="AA402" s="760"/>
      <c r="AB402" s="760"/>
      <c r="AC402" s="160"/>
    </row>
    <row r="403" spans="1:46" ht="45" customHeight="1" x14ac:dyDescent="0.2">
      <c r="A403" s="535" t="s">
        <v>220</v>
      </c>
      <c r="B403" s="536"/>
      <c r="C403" s="536"/>
      <c r="D403" s="536"/>
      <c r="E403" s="536"/>
      <c r="F403" s="536"/>
      <c r="G403" s="536"/>
      <c r="H403" s="536"/>
      <c r="I403" s="536"/>
      <c r="J403" s="536"/>
      <c r="K403" s="536"/>
      <c r="L403" s="536"/>
      <c r="M403" s="536"/>
      <c r="N403" s="536"/>
      <c r="O403" s="536"/>
      <c r="P403" s="536"/>
      <c r="Q403" s="536"/>
      <c r="R403" s="536"/>
      <c r="S403" s="536"/>
      <c r="T403" s="536"/>
      <c r="U403" s="536"/>
      <c r="V403" s="536"/>
      <c r="W403" s="536"/>
      <c r="X403" s="537"/>
      <c r="Y403" s="538" t="s">
        <v>30</v>
      </c>
      <c r="Z403" s="539"/>
      <c r="AA403" s="539"/>
      <c r="AB403" s="540"/>
      <c r="AC403" s="161"/>
      <c r="AD403" s="6">
        <v>0</v>
      </c>
      <c r="AE403" s="153" t="str">
        <f>IF(AD403=1,AF403,IF(AD403=2,AF404,""))</f>
        <v/>
      </c>
      <c r="AF403" s="120">
        <v>0</v>
      </c>
    </row>
    <row r="404" spans="1:46" ht="32.25" customHeight="1" x14ac:dyDescent="0.2">
      <c r="A404" s="757" t="s">
        <v>142</v>
      </c>
      <c r="B404" s="758"/>
      <c r="C404" s="758"/>
      <c r="D404" s="758"/>
      <c r="E404" s="758"/>
      <c r="F404" s="758"/>
      <c r="G404" s="758"/>
      <c r="H404" s="758"/>
      <c r="I404" s="758"/>
      <c r="J404" s="758"/>
      <c r="K404" s="758"/>
      <c r="L404" s="758"/>
      <c r="M404" s="758"/>
      <c r="N404" s="758"/>
      <c r="O404" s="758"/>
      <c r="P404" s="758"/>
      <c r="Q404" s="758"/>
      <c r="R404" s="758"/>
      <c r="S404" s="758"/>
      <c r="T404" s="758"/>
      <c r="U404" s="758"/>
      <c r="V404" s="758"/>
      <c r="W404" s="758"/>
      <c r="X404" s="759"/>
      <c r="Y404" s="541" t="s">
        <v>32</v>
      </c>
      <c r="Z404" s="542"/>
      <c r="AA404" s="542"/>
      <c r="AB404" s="543"/>
      <c r="AC404" s="145"/>
      <c r="AF404" s="120">
        <v>0.5</v>
      </c>
    </row>
    <row r="405" spans="1:46" ht="33" customHeight="1" x14ac:dyDescent="0.2">
      <c r="A405" s="162" t="s">
        <v>97</v>
      </c>
      <c r="B405" s="163"/>
      <c r="C405" s="163"/>
      <c r="D405" s="163"/>
      <c r="E405" s="163"/>
      <c r="F405" s="163"/>
      <c r="G405" s="163"/>
      <c r="H405" s="163"/>
      <c r="I405" s="163"/>
      <c r="J405" s="163"/>
      <c r="K405" s="163"/>
      <c r="L405" s="163"/>
      <c r="M405" s="163"/>
      <c r="N405" s="163"/>
      <c r="O405" s="163"/>
      <c r="P405" s="163"/>
      <c r="Q405" s="163"/>
      <c r="R405" s="163"/>
      <c r="S405" s="163"/>
      <c r="T405" s="163"/>
      <c r="U405" s="163"/>
      <c r="V405" s="163"/>
      <c r="W405" s="163"/>
      <c r="X405" s="163"/>
      <c r="Y405" s="164"/>
      <c r="Z405" s="164"/>
      <c r="AA405" s="164"/>
      <c r="AB405" s="164"/>
      <c r="AC405" s="129"/>
    </row>
    <row r="406" spans="1:46" ht="36" customHeight="1" x14ac:dyDescent="0.2">
      <c r="A406" s="761" t="s">
        <v>98</v>
      </c>
      <c r="B406" s="761"/>
      <c r="C406" s="761"/>
      <c r="D406" s="761"/>
      <c r="E406" s="761"/>
      <c r="F406" s="761"/>
      <c r="G406" s="761"/>
      <c r="H406" s="761"/>
      <c r="I406" s="761"/>
      <c r="J406" s="761"/>
      <c r="K406" s="761"/>
      <c r="L406" s="761"/>
      <c r="M406" s="761"/>
      <c r="N406" s="761"/>
      <c r="O406" s="761"/>
      <c r="P406" s="761"/>
      <c r="Q406" s="761"/>
      <c r="R406" s="761"/>
      <c r="S406" s="761"/>
      <c r="T406" s="761"/>
      <c r="U406" s="761"/>
      <c r="V406" s="761"/>
      <c r="W406" s="761"/>
      <c r="X406" s="761"/>
      <c r="Y406" s="761"/>
      <c r="Z406" s="761"/>
      <c r="AA406" s="761"/>
      <c r="AB406" s="761"/>
      <c r="AC406" s="129"/>
    </row>
    <row r="407" spans="1:46" ht="47.25" customHeight="1" x14ac:dyDescent="0.2">
      <c r="A407" s="763" t="s">
        <v>124</v>
      </c>
      <c r="B407" s="763"/>
      <c r="C407" s="763"/>
      <c r="D407" s="763"/>
      <c r="E407" s="763"/>
      <c r="F407" s="763"/>
      <c r="G407" s="763"/>
      <c r="H407" s="763"/>
      <c r="I407" s="763"/>
      <c r="J407" s="763"/>
      <c r="K407" s="763"/>
      <c r="L407" s="763"/>
      <c r="M407" s="763"/>
      <c r="N407" s="763"/>
      <c r="O407" s="763"/>
      <c r="P407" s="763"/>
      <c r="Q407" s="763"/>
      <c r="R407" s="763"/>
      <c r="S407" s="763"/>
      <c r="T407" s="763"/>
      <c r="U407" s="763"/>
      <c r="V407" s="763"/>
      <c r="W407" s="763"/>
      <c r="X407" s="763"/>
      <c r="Y407" s="544" t="s">
        <v>30</v>
      </c>
      <c r="Z407" s="544"/>
      <c r="AA407" s="544"/>
      <c r="AB407" s="544"/>
      <c r="AC407" s="145"/>
      <c r="AE407" s="153" t="str">
        <f>IF(AD403=3,AF403,IF(AD403=4,AF404,""))</f>
        <v/>
      </c>
    </row>
    <row r="408" spans="1:46" ht="33.75" customHeight="1" x14ac:dyDescent="0.2">
      <c r="A408" s="763" t="s">
        <v>143</v>
      </c>
      <c r="B408" s="763"/>
      <c r="C408" s="763"/>
      <c r="D408" s="763"/>
      <c r="E408" s="763"/>
      <c r="F408" s="763"/>
      <c r="G408" s="763"/>
      <c r="H408" s="763"/>
      <c r="I408" s="763"/>
      <c r="J408" s="763"/>
      <c r="K408" s="763"/>
      <c r="L408" s="763"/>
      <c r="M408" s="763"/>
      <c r="N408" s="763"/>
      <c r="O408" s="763"/>
      <c r="P408" s="763"/>
      <c r="Q408" s="763"/>
      <c r="R408" s="763"/>
      <c r="S408" s="763"/>
      <c r="T408" s="763"/>
      <c r="U408" s="763"/>
      <c r="V408" s="763"/>
      <c r="W408" s="763"/>
      <c r="X408" s="763"/>
      <c r="Y408" s="544" t="s">
        <v>32</v>
      </c>
      <c r="Z408" s="544"/>
      <c r="AA408" s="544"/>
      <c r="AB408" s="544"/>
      <c r="AC408" s="145"/>
    </row>
    <row r="410" spans="1:46" ht="15" customHeight="1" x14ac:dyDescent="0.2">
      <c r="A410" s="557" t="s">
        <v>103</v>
      </c>
      <c r="B410" s="558"/>
      <c r="C410" s="558"/>
      <c r="D410" s="558"/>
      <c r="E410" s="558"/>
      <c r="F410" s="558"/>
      <c r="G410" s="558"/>
      <c r="H410" s="558"/>
      <c r="I410" s="558"/>
      <c r="J410" s="558"/>
      <c r="K410" s="558"/>
      <c r="L410" s="558"/>
      <c r="M410" s="558"/>
      <c r="N410" s="558"/>
      <c r="O410" s="558"/>
      <c r="P410" s="558"/>
      <c r="Q410" s="558"/>
      <c r="R410" s="558"/>
      <c r="S410" s="558"/>
      <c r="T410" s="558"/>
      <c r="U410" s="558"/>
      <c r="V410" s="558"/>
      <c r="W410" s="558"/>
      <c r="X410" s="558"/>
      <c r="Y410" s="558"/>
      <c r="Z410" s="558"/>
      <c r="AA410" s="558"/>
      <c r="AB410" s="558"/>
      <c r="AC410" s="559"/>
    </row>
    <row r="411" spans="1:46" x14ac:dyDescent="0.2">
      <c r="A411" s="560"/>
      <c r="B411" s="561"/>
      <c r="C411" s="561"/>
      <c r="D411" s="561"/>
      <c r="E411" s="561"/>
      <c r="F411" s="561"/>
      <c r="G411" s="561"/>
      <c r="H411" s="561"/>
      <c r="I411" s="561"/>
      <c r="J411" s="561"/>
      <c r="K411" s="561"/>
      <c r="L411" s="561"/>
      <c r="M411" s="561"/>
      <c r="N411" s="561"/>
      <c r="O411" s="561"/>
      <c r="P411" s="561"/>
      <c r="Q411" s="561"/>
      <c r="R411" s="561"/>
      <c r="S411" s="561"/>
      <c r="T411" s="561"/>
      <c r="U411" s="561"/>
      <c r="V411" s="561"/>
      <c r="W411" s="561"/>
      <c r="X411" s="561"/>
      <c r="Y411" s="561"/>
      <c r="Z411" s="561"/>
      <c r="AA411" s="561"/>
      <c r="AB411" s="561"/>
      <c r="AC411" s="562"/>
      <c r="AT411" s="328">
        <f>A411</f>
        <v>0</v>
      </c>
    </row>
    <row r="414" spans="1:46" ht="15" customHeight="1" x14ac:dyDescent="0.25">
      <c r="A414" s="566" t="s">
        <v>80</v>
      </c>
      <c r="B414" s="566"/>
      <c r="C414" s="566"/>
      <c r="D414" s="566"/>
      <c r="E414" s="566"/>
      <c r="F414" s="566"/>
      <c r="G414" s="566"/>
      <c r="H414" s="566"/>
      <c r="I414" s="566"/>
      <c r="J414" s="566"/>
      <c r="K414" s="566"/>
      <c r="L414" s="566"/>
      <c r="M414" s="566"/>
      <c r="N414" s="566"/>
      <c r="O414" s="566"/>
      <c r="P414" s="566"/>
      <c r="Q414" s="566"/>
      <c r="R414" s="566"/>
      <c r="S414" s="566"/>
      <c r="T414" s="566"/>
      <c r="U414" s="566"/>
      <c r="V414" s="566"/>
      <c r="W414" s="566"/>
      <c r="X414" s="566"/>
      <c r="Y414" s="566"/>
      <c r="Z414" s="566"/>
      <c r="AA414" s="566"/>
      <c r="AB414" s="566"/>
      <c r="AC414" s="566"/>
    </row>
    <row r="415" spans="1:46" ht="33" customHeight="1" x14ac:dyDescent="0.2">
      <c r="A415" s="582" t="s">
        <v>125</v>
      </c>
      <c r="B415" s="583"/>
      <c r="C415" s="583"/>
      <c r="D415" s="583"/>
      <c r="E415" s="583"/>
      <c r="F415" s="583"/>
      <c r="G415" s="583"/>
      <c r="H415" s="583"/>
      <c r="I415" s="583"/>
      <c r="J415" s="583"/>
      <c r="K415" s="583"/>
      <c r="L415" s="583"/>
      <c r="M415" s="583"/>
      <c r="N415" s="583"/>
      <c r="O415" s="583"/>
      <c r="P415" s="583"/>
      <c r="Q415" s="583"/>
      <c r="R415" s="583"/>
      <c r="S415" s="583"/>
      <c r="T415" s="583"/>
      <c r="U415" s="583"/>
      <c r="V415" s="583"/>
      <c r="W415" s="583"/>
      <c r="X415" s="583"/>
      <c r="Y415" s="588" t="s">
        <v>29</v>
      </c>
      <c r="Z415" s="580"/>
      <c r="AA415" s="580"/>
      <c r="AB415" s="581"/>
      <c r="AC415" s="145"/>
      <c r="AD415" s="6">
        <v>0</v>
      </c>
      <c r="AE415" s="153" t="str">
        <f>IF(AD415=1,AF415,IF(AD415=2,AF416,IF(AD415=3,AF417,IF(AD415=4,AF418,""))))</f>
        <v/>
      </c>
      <c r="AF415" s="120">
        <v>-0.5</v>
      </c>
    </row>
    <row r="416" spans="1:46" ht="20.25" customHeight="1" x14ac:dyDescent="0.2">
      <c r="A416" s="582" t="s">
        <v>126</v>
      </c>
      <c r="B416" s="583"/>
      <c r="C416" s="583"/>
      <c r="D416" s="583"/>
      <c r="E416" s="583"/>
      <c r="F416" s="583"/>
      <c r="G416" s="583"/>
      <c r="H416" s="583"/>
      <c r="I416" s="583"/>
      <c r="J416" s="583"/>
      <c r="K416" s="583"/>
      <c r="L416" s="583"/>
      <c r="M416" s="583"/>
      <c r="N416" s="583"/>
      <c r="O416" s="583"/>
      <c r="P416" s="583"/>
      <c r="Q416" s="583"/>
      <c r="R416" s="583"/>
      <c r="S416" s="583"/>
      <c r="T416" s="583"/>
      <c r="U416" s="583"/>
      <c r="V416" s="583"/>
      <c r="W416" s="583"/>
      <c r="X416" s="583"/>
      <c r="Y416" s="588" t="s">
        <v>30</v>
      </c>
      <c r="Z416" s="580"/>
      <c r="AA416" s="580"/>
      <c r="AB416" s="581"/>
      <c r="AC416" s="145"/>
      <c r="AF416" s="120">
        <v>0</v>
      </c>
    </row>
    <row r="417" spans="1:46" ht="32.25" customHeight="1" x14ac:dyDescent="0.2">
      <c r="A417" s="582" t="s">
        <v>127</v>
      </c>
      <c r="B417" s="583"/>
      <c r="C417" s="583"/>
      <c r="D417" s="583"/>
      <c r="E417" s="583"/>
      <c r="F417" s="583"/>
      <c r="G417" s="583"/>
      <c r="H417" s="583"/>
      <c r="I417" s="583"/>
      <c r="J417" s="583"/>
      <c r="K417" s="583"/>
      <c r="L417" s="583"/>
      <c r="M417" s="583"/>
      <c r="N417" s="583"/>
      <c r="O417" s="583"/>
      <c r="P417" s="583"/>
      <c r="Q417" s="583"/>
      <c r="R417" s="583"/>
      <c r="S417" s="583"/>
      <c r="T417" s="583"/>
      <c r="U417" s="583"/>
      <c r="V417" s="583"/>
      <c r="W417" s="583"/>
      <c r="X417" s="583"/>
      <c r="Y417" s="588" t="s">
        <v>31</v>
      </c>
      <c r="Z417" s="580"/>
      <c r="AA417" s="580"/>
      <c r="AB417" s="581"/>
      <c r="AC417" s="145"/>
      <c r="AF417" s="120">
        <v>0.25</v>
      </c>
    </row>
    <row r="418" spans="1:46" ht="20.25" customHeight="1" x14ac:dyDescent="0.2">
      <c r="A418" s="582" t="s">
        <v>128</v>
      </c>
      <c r="B418" s="583"/>
      <c r="C418" s="583"/>
      <c r="D418" s="583"/>
      <c r="E418" s="583"/>
      <c r="F418" s="583"/>
      <c r="G418" s="583"/>
      <c r="H418" s="583"/>
      <c r="I418" s="583"/>
      <c r="J418" s="583"/>
      <c r="K418" s="583"/>
      <c r="L418" s="583"/>
      <c r="M418" s="583"/>
      <c r="N418" s="583"/>
      <c r="O418" s="583"/>
      <c r="P418" s="583"/>
      <c r="Q418" s="583"/>
      <c r="R418" s="583"/>
      <c r="S418" s="583"/>
      <c r="T418" s="583"/>
      <c r="U418" s="583"/>
      <c r="V418" s="583"/>
      <c r="W418" s="583"/>
      <c r="X418" s="583"/>
      <c r="Y418" s="588" t="s">
        <v>32</v>
      </c>
      <c r="Z418" s="580"/>
      <c r="AA418" s="580"/>
      <c r="AB418" s="581"/>
      <c r="AC418" s="145"/>
      <c r="AF418" s="120">
        <v>0.5</v>
      </c>
    </row>
    <row r="420" spans="1:46" ht="15" customHeight="1" x14ac:dyDescent="0.2">
      <c r="A420" s="557" t="s">
        <v>103</v>
      </c>
      <c r="B420" s="558"/>
      <c r="C420" s="558"/>
      <c r="D420" s="558"/>
      <c r="E420" s="558"/>
      <c r="F420" s="558"/>
      <c r="G420" s="558"/>
      <c r="H420" s="558"/>
      <c r="I420" s="558"/>
      <c r="J420" s="558"/>
      <c r="K420" s="558"/>
      <c r="L420" s="558"/>
      <c r="M420" s="558"/>
      <c r="N420" s="558"/>
      <c r="O420" s="558"/>
      <c r="P420" s="558"/>
      <c r="Q420" s="558"/>
      <c r="R420" s="558"/>
      <c r="S420" s="558"/>
      <c r="T420" s="558"/>
      <c r="U420" s="558"/>
      <c r="V420" s="558"/>
      <c r="W420" s="558"/>
      <c r="X420" s="558"/>
      <c r="Y420" s="558"/>
      <c r="Z420" s="558"/>
      <c r="AA420" s="558"/>
      <c r="AB420" s="558"/>
      <c r="AC420" s="559"/>
    </row>
    <row r="421" spans="1:46" x14ac:dyDescent="0.2">
      <c r="A421" s="560"/>
      <c r="B421" s="561"/>
      <c r="C421" s="561"/>
      <c r="D421" s="561"/>
      <c r="E421" s="561"/>
      <c r="F421" s="561"/>
      <c r="G421" s="561"/>
      <c r="H421" s="561"/>
      <c r="I421" s="561"/>
      <c r="J421" s="561"/>
      <c r="K421" s="561"/>
      <c r="L421" s="561"/>
      <c r="M421" s="561"/>
      <c r="N421" s="561"/>
      <c r="O421" s="561"/>
      <c r="P421" s="561"/>
      <c r="Q421" s="561"/>
      <c r="R421" s="561"/>
      <c r="S421" s="561"/>
      <c r="T421" s="561"/>
      <c r="U421" s="561"/>
      <c r="V421" s="561"/>
      <c r="W421" s="561"/>
      <c r="X421" s="561"/>
      <c r="Y421" s="561"/>
      <c r="Z421" s="561"/>
      <c r="AA421" s="561"/>
      <c r="AB421" s="561"/>
      <c r="AC421" s="562"/>
      <c r="AT421" s="328">
        <f>A421</f>
        <v>0</v>
      </c>
    </row>
    <row r="422" spans="1:46" x14ac:dyDescent="0.2">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c r="X422" s="130"/>
      <c r="Y422" s="130"/>
      <c r="Z422" s="130"/>
      <c r="AA422" s="130"/>
      <c r="AB422" s="130"/>
      <c r="AC422" s="130"/>
    </row>
    <row r="423" spans="1:46" s="165" customFormat="1" ht="45" customHeight="1" x14ac:dyDescent="0.2">
      <c r="A423" s="550" t="s">
        <v>306</v>
      </c>
      <c r="B423" s="551"/>
      <c r="C423" s="548" t="s">
        <v>311</v>
      </c>
      <c r="D423" s="548"/>
      <c r="E423" s="548"/>
      <c r="F423" s="548"/>
      <c r="G423" s="548"/>
      <c r="H423" s="548"/>
      <c r="I423" s="548"/>
      <c r="J423" s="548"/>
      <c r="K423" s="548"/>
      <c r="L423" s="548"/>
      <c r="M423" s="548"/>
      <c r="N423" s="548"/>
      <c r="O423" s="548"/>
      <c r="P423" s="548"/>
      <c r="Q423" s="548"/>
      <c r="R423" s="548"/>
      <c r="S423" s="548"/>
      <c r="T423" s="548"/>
      <c r="U423" s="548"/>
      <c r="V423" s="548"/>
      <c r="W423" s="548"/>
      <c r="X423" s="548"/>
      <c r="Y423" s="548"/>
      <c r="Z423" s="548"/>
      <c r="AA423" s="548"/>
      <c r="AB423" s="548"/>
      <c r="AC423" s="549"/>
      <c r="AD423" s="210"/>
      <c r="AM423" s="4"/>
      <c r="AN423" s="4"/>
      <c r="AO423" s="4"/>
      <c r="AP423" s="4"/>
      <c r="AT423" s="127"/>
    </row>
    <row r="426" spans="1:46" ht="15" x14ac:dyDescent="0.25">
      <c r="A426" s="166" t="s">
        <v>235</v>
      </c>
      <c r="B426" s="152" t="s">
        <v>175</v>
      </c>
      <c r="C426" s="152"/>
      <c r="D426" s="152"/>
      <c r="E426" s="152"/>
      <c r="F426" s="152"/>
      <c r="G426" s="152"/>
      <c r="H426" s="152"/>
      <c r="I426" s="152"/>
      <c r="J426" s="152"/>
      <c r="K426" s="152"/>
      <c r="L426" s="152"/>
      <c r="M426" s="152"/>
      <c r="N426" s="152"/>
      <c r="O426" s="152"/>
      <c r="P426" s="152"/>
      <c r="Q426" s="152"/>
      <c r="R426" s="152"/>
      <c r="S426" s="152"/>
      <c r="T426" s="152"/>
      <c r="U426" s="152"/>
      <c r="V426" s="152"/>
      <c r="W426" s="152"/>
      <c r="X426" s="152"/>
      <c r="Y426" s="152"/>
      <c r="Z426" s="152"/>
      <c r="AA426" s="152"/>
      <c r="AB426" s="152"/>
      <c r="AC426" s="152"/>
    </row>
    <row r="427" spans="1:46" ht="15" x14ac:dyDescent="0.25">
      <c r="A427" s="166"/>
      <c r="B427" s="166"/>
      <c r="C427" s="166"/>
      <c r="D427" s="166"/>
      <c r="E427" s="166"/>
      <c r="F427" s="166"/>
      <c r="G427" s="166"/>
      <c r="H427" s="166"/>
      <c r="I427" s="166"/>
      <c r="J427" s="166"/>
      <c r="K427" s="166"/>
      <c r="L427" s="166"/>
      <c r="M427" s="166"/>
      <c r="N427" s="166"/>
      <c r="O427" s="166"/>
      <c r="P427" s="166"/>
      <c r="Q427" s="166"/>
      <c r="R427" s="166"/>
      <c r="S427" s="166"/>
      <c r="T427" s="166"/>
      <c r="U427" s="166"/>
      <c r="V427" s="166"/>
      <c r="W427" s="166"/>
      <c r="X427" s="166"/>
      <c r="Y427" s="166"/>
      <c r="Z427" s="166"/>
      <c r="AA427" s="166"/>
      <c r="AB427" s="166"/>
      <c r="AC427" s="166"/>
    </row>
    <row r="428" spans="1:46" ht="30.75" customHeight="1" x14ac:dyDescent="0.25">
      <c r="A428" s="553" t="s">
        <v>176</v>
      </c>
      <c r="B428" s="553"/>
      <c r="C428" s="553"/>
      <c r="D428" s="553"/>
      <c r="E428" s="553"/>
      <c r="F428" s="553"/>
      <c r="G428" s="553"/>
      <c r="H428" s="553"/>
      <c r="I428" s="553"/>
      <c r="J428" s="553"/>
      <c r="K428" s="553"/>
      <c r="L428" s="553"/>
      <c r="M428" s="553"/>
      <c r="N428" s="553"/>
      <c r="O428" s="553"/>
      <c r="P428" s="553"/>
      <c r="Q428" s="553"/>
      <c r="R428" s="553"/>
      <c r="S428" s="553"/>
      <c r="T428" s="553"/>
      <c r="U428" s="553"/>
      <c r="V428" s="553"/>
      <c r="W428" s="553"/>
      <c r="X428" s="553"/>
      <c r="Y428" s="553"/>
      <c r="Z428" s="553"/>
      <c r="AA428" s="553"/>
      <c r="AB428" s="553"/>
      <c r="AC428" s="553"/>
    </row>
    <row r="429" spans="1:46" ht="13.5" customHeight="1" x14ac:dyDescent="0.25">
      <c r="A429" s="167"/>
      <c r="B429" s="167"/>
      <c r="C429" s="167"/>
      <c r="D429" s="167"/>
      <c r="E429" s="167"/>
      <c r="F429" s="167"/>
      <c r="G429" s="167"/>
      <c r="H429" s="167"/>
      <c r="I429" s="167"/>
      <c r="J429" s="167"/>
      <c r="K429" s="167"/>
      <c r="L429" s="167"/>
      <c r="M429" s="167"/>
      <c r="N429" s="167"/>
      <c r="O429" s="167"/>
      <c r="P429" s="167"/>
      <c r="Q429" s="167"/>
      <c r="R429" s="167"/>
      <c r="S429" s="167"/>
      <c r="T429" s="167"/>
      <c r="U429" s="167"/>
      <c r="V429" s="167"/>
      <c r="W429" s="167"/>
      <c r="X429" s="167"/>
      <c r="Y429" s="167"/>
      <c r="Z429" s="167"/>
      <c r="AA429" s="167"/>
      <c r="AB429" s="167"/>
      <c r="AC429" s="167"/>
    </row>
    <row r="430" spans="1:46" ht="21" customHeight="1" x14ac:dyDescent="0.2">
      <c r="A430" s="582" t="s">
        <v>104</v>
      </c>
      <c r="B430" s="583"/>
      <c r="C430" s="583"/>
      <c r="D430" s="583"/>
      <c r="E430" s="583"/>
      <c r="F430" s="583"/>
      <c r="G430" s="583"/>
      <c r="H430" s="583"/>
      <c r="I430" s="583"/>
      <c r="J430" s="583"/>
      <c r="K430" s="583"/>
      <c r="L430" s="583"/>
      <c r="M430" s="583"/>
      <c r="N430" s="583"/>
      <c r="O430" s="583"/>
      <c r="P430" s="583"/>
      <c r="Q430" s="583"/>
      <c r="R430" s="583"/>
      <c r="S430" s="583"/>
      <c r="T430" s="583"/>
      <c r="U430" s="583"/>
      <c r="V430" s="583"/>
      <c r="W430" s="583"/>
      <c r="X430" s="584"/>
      <c r="Y430" s="552" t="s">
        <v>30</v>
      </c>
      <c r="Z430" s="552"/>
      <c r="AA430" s="552"/>
      <c r="AB430" s="552"/>
      <c r="AC430" s="145"/>
      <c r="AD430" s="6">
        <v>0</v>
      </c>
      <c r="AE430" s="153" t="str">
        <f>IF(AD430=1,AF430,IF(AD430=2,AF431,IF(AD430=3,AF432,"")))</f>
        <v/>
      </c>
      <c r="AF430" s="120">
        <v>0</v>
      </c>
    </row>
    <row r="431" spans="1:46" ht="32.25" customHeight="1" x14ac:dyDescent="0.2">
      <c r="A431" s="554" t="s">
        <v>105</v>
      </c>
      <c r="B431" s="555"/>
      <c r="C431" s="555"/>
      <c r="D431" s="555"/>
      <c r="E431" s="555"/>
      <c r="F431" s="555"/>
      <c r="G431" s="555"/>
      <c r="H431" s="555"/>
      <c r="I431" s="555"/>
      <c r="J431" s="555"/>
      <c r="K431" s="555"/>
      <c r="L431" s="555"/>
      <c r="M431" s="555"/>
      <c r="N431" s="555"/>
      <c r="O431" s="555"/>
      <c r="P431" s="555"/>
      <c r="Q431" s="555"/>
      <c r="R431" s="555"/>
      <c r="S431" s="555"/>
      <c r="T431" s="555"/>
      <c r="U431" s="555"/>
      <c r="V431" s="555"/>
      <c r="W431" s="555"/>
      <c r="X431" s="556"/>
      <c r="Y431" s="564" t="s">
        <v>31</v>
      </c>
      <c r="Z431" s="564"/>
      <c r="AA431" s="564"/>
      <c r="AB431" s="564"/>
      <c r="AC431" s="145"/>
      <c r="AF431" s="120">
        <v>0.25</v>
      </c>
    </row>
    <row r="432" spans="1:46" s="428" customFormat="1" ht="42.75" customHeight="1" x14ac:dyDescent="0.2">
      <c r="A432" s="545" t="s">
        <v>549</v>
      </c>
      <c r="B432" s="546"/>
      <c r="C432" s="546"/>
      <c r="D432" s="546"/>
      <c r="E432" s="546"/>
      <c r="F432" s="546"/>
      <c r="G432" s="546"/>
      <c r="H432" s="546"/>
      <c r="I432" s="546"/>
      <c r="J432" s="546"/>
      <c r="K432" s="546"/>
      <c r="L432" s="546"/>
      <c r="M432" s="546"/>
      <c r="N432" s="546"/>
      <c r="O432" s="546"/>
      <c r="P432" s="546"/>
      <c r="Q432" s="546"/>
      <c r="R432" s="546"/>
      <c r="S432" s="546"/>
      <c r="T432" s="546"/>
      <c r="U432" s="546"/>
      <c r="V432" s="546"/>
      <c r="W432" s="546"/>
      <c r="X432" s="547"/>
      <c r="Y432" s="565" t="s">
        <v>32</v>
      </c>
      <c r="Z432" s="565"/>
      <c r="AA432" s="565"/>
      <c r="AB432" s="565"/>
      <c r="AC432" s="145"/>
      <c r="AD432" s="207"/>
      <c r="AF432" s="428">
        <v>0.5</v>
      </c>
      <c r="AM432" s="482"/>
      <c r="AN432" s="482"/>
      <c r="AO432" s="482"/>
      <c r="AP432" s="482"/>
      <c r="AT432" s="485"/>
    </row>
    <row r="434" spans="1:46" ht="15" customHeight="1" x14ac:dyDescent="0.2">
      <c r="A434" s="557" t="s">
        <v>103</v>
      </c>
      <c r="B434" s="558"/>
      <c r="C434" s="558"/>
      <c r="D434" s="558"/>
      <c r="E434" s="558"/>
      <c r="F434" s="558"/>
      <c r="G434" s="558"/>
      <c r="H434" s="558"/>
      <c r="I434" s="558"/>
      <c r="J434" s="558"/>
      <c r="K434" s="558"/>
      <c r="L434" s="558"/>
      <c r="M434" s="558"/>
      <c r="N434" s="558"/>
      <c r="O434" s="558"/>
      <c r="P434" s="558"/>
      <c r="Q434" s="558"/>
      <c r="R434" s="558"/>
      <c r="S434" s="558"/>
      <c r="T434" s="558"/>
      <c r="U434" s="558"/>
      <c r="V434" s="558"/>
      <c r="W434" s="558"/>
      <c r="X434" s="558"/>
      <c r="Y434" s="558"/>
      <c r="Z434" s="558"/>
      <c r="AA434" s="558"/>
      <c r="AB434" s="558"/>
      <c r="AC434" s="559"/>
    </row>
    <row r="435" spans="1:46" x14ac:dyDescent="0.2">
      <c r="A435" s="560"/>
      <c r="B435" s="561"/>
      <c r="C435" s="561"/>
      <c r="D435" s="561"/>
      <c r="E435" s="561"/>
      <c r="F435" s="561"/>
      <c r="G435" s="561"/>
      <c r="H435" s="561"/>
      <c r="I435" s="561"/>
      <c r="J435" s="561"/>
      <c r="K435" s="561"/>
      <c r="L435" s="561"/>
      <c r="M435" s="561"/>
      <c r="N435" s="561"/>
      <c r="O435" s="561"/>
      <c r="P435" s="561"/>
      <c r="Q435" s="561"/>
      <c r="R435" s="561"/>
      <c r="S435" s="561"/>
      <c r="T435" s="561"/>
      <c r="U435" s="561"/>
      <c r="V435" s="561"/>
      <c r="W435" s="561"/>
      <c r="X435" s="561"/>
      <c r="Y435" s="561"/>
      <c r="Z435" s="561"/>
      <c r="AA435" s="561"/>
      <c r="AB435" s="561"/>
      <c r="AC435" s="562"/>
      <c r="AT435" s="328">
        <f>A435</f>
        <v>0</v>
      </c>
    </row>
    <row r="438" spans="1:46" ht="19.5" customHeight="1" x14ac:dyDescent="0.25">
      <c r="A438" s="553" t="s">
        <v>81</v>
      </c>
      <c r="B438" s="553"/>
      <c r="C438" s="553"/>
      <c r="D438" s="553"/>
      <c r="E438" s="553"/>
      <c r="F438" s="553"/>
      <c r="G438" s="553"/>
      <c r="H438" s="553"/>
      <c r="I438" s="553"/>
      <c r="J438" s="553"/>
      <c r="K438" s="553"/>
      <c r="L438" s="553"/>
      <c r="M438" s="553"/>
      <c r="N438" s="553"/>
      <c r="O438" s="553"/>
      <c r="P438" s="553"/>
      <c r="Q438" s="553"/>
      <c r="R438" s="553"/>
      <c r="S438" s="553"/>
      <c r="T438" s="553"/>
      <c r="U438" s="553"/>
      <c r="V438" s="553"/>
      <c r="W438" s="553"/>
      <c r="X438" s="553"/>
      <c r="Y438" s="553"/>
      <c r="Z438" s="553"/>
      <c r="AA438" s="553"/>
      <c r="AB438" s="553"/>
      <c r="AC438" s="553"/>
    </row>
    <row r="439" spans="1:46" ht="17.25" customHeight="1" x14ac:dyDescent="0.25">
      <c r="A439" s="563" t="s">
        <v>47</v>
      </c>
      <c r="B439" s="563"/>
      <c r="C439" s="563"/>
      <c r="D439" s="563"/>
      <c r="E439" s="563"/>
      <c r="F439" s="563"/>
      <c r="G439" s="563"/>
      <c r="H439" s="563"/>
      <c r="I439" s="563"/>
      <c r="J439" s="563"/>
      <c r="K439" s="563"/>
      <c r="L439" s="563"/>
      <c r="M439" s="563"/>
      <c r="N439" s="563"/>
      <c r="O439" s="563"/>
      <c r="P439" s="563"/>
      <c r="Q439" s="563"/>
      <c r="R439" s="167"/>
      <c r="S439" s="167"/>
      <c r="T439" s="167"/>
      <c r="U439" s="167"/>
      <c r="V439" s="167"/>
      <c r="W439" s="167"/>
      <c r="X439" s="167"/>
      <c r="Y439" s="167"/>
      <c r="Z439" s="167"/>
      <c r="AA439" s="167"/>
      <c r="AB439" s="167"/>
      <c r="AC439" s="167"/>
    </row>
    <row r="440" spans="1:46" ht="15" x14ac:dyDescent="0.25">
      <c r="A440" s="167"/>
      <c r="B440" s="167"/>
      <c r="C440" s="167"/>
      <c r="D440" s="167"/>
      <c r="E440" s="167"/>
      <c r="F440" s="167"/>
      <c r="G440" s="167"/>
      <c r="H440" s="167"/>
      <c r="I440" s="167"/>
      <c r="J440" s="167"/>
      <c r="K440" s="167"/>
      <c r="L440" s="167"/>
      <c r="M440" s="167"/>
      <c r="N440" s="167"/>
      <c r="O440" s="167"/>
      <c r="P440" s="167"/>
      <c r="Q440" s="167"/>
      <c r="R440" s="167"/>
      <c r="S440" s="167"/>
      <c r="T440" s="167"/>
      <c r="U440" s="167"/>
      <c r="V440" s="167"/>
      <c r="W440" s="167"/>
      <c r="X440" s="167"/>
      <c r="Y440" s="167"/>
      <c r="Z440" s="167"/>
      <c r="AA440" s="167"/>
      <c r="AB440" s="167"/>
      <c r="AC440" s="167"/>
    </row>
    <row r="441" spans="1:46" ht="18" customHeight="1" x14ac:dyDescent="0.2">
      <c r="A441" s="582" t="s">
        <v>129</v>
      </c>
      <c r="B441" s="583"/>
      <c r="C441" s="583"/>
      <c r="D441" s="583"/>
      <c r="E441" s="583"/>
      <c r="F441" s="583"/>
      <c r="G441" s="583"/>
      <c r="H441" s="583"/>
      <c r="I441" s="583"/>
      <c r="J441" s="583"/>
      <c r="K441" s="583"/>
      <c r="L441" s="583"/>
      <c r="M441" s="583"/>
      <c r="N441" s="583"/>
      <c r="O441" s="583"/>
      <c r="P441" s="583"/>
      <c r="Q441" s="583"/>
      <c r="R441" s="583"/>
      <c r="S441" s="583"/>
      <c r="T441" s="583"/>
      <c r="U441" s="583"/>
      <c r="V441" s="583"/>
      <c r="W441" s="583"/>
      <c r="X441" s="584"/>
      <c r="Y441" s="552" t="s">
        <v>49</v>
      </c>
      <c r="Z441" s="552"/>
      <c r="AA441" s="552"/>
      <c r="AB441" s="552"/>
      <c r="AC441" s="145"/>
      <c r="AD441" s="6">
        <v>0</v>
      </c>
      <c r="AE441" s="153" t="str">
        <f>IF(AD441=1,AF441,IF(AD441=2,AF442,IF(AD441=3,AF443,IF(AD441=4,AF444,""))))</f>
        <v/>
      </c>
      <c r="AF441" s="120">
        <v>-0.25</v>
      </c>
    </row>
    <row r="442" spans="1:46" ht="18" customHeight="1" x14ac:dyDescent="0.2">
      <c r="A442" s="582" t="s">
        <v>130</v>
      </c>
      <c r="B442" s="583"/>
      <c r="C442" s="583"/>
      <c r="D442" s="583"/>
      <c r="E442" s="583"/>
      <c r="F442" s="583"/>
      <c r="G442" s="583"/>
      <c r="H442" s="583"/>
      <c r="I442" s="583"/>
      <c r="J442" s="583"/>
      <c r="K442" s="583"/>
      <c r="L442" s="583"/>
      <c r="M442" s="583"/>
      <c r="N442" s="583"/>
      <c r="O442" s="583"/>
      <c r="P442" s="583"/>
      <c r="Q442" s="583"/>
      <c r="R442" s="583"/>
      <c r="S442" s="583"/>
      <c r="T442" s="583"/>
      <c r="U442" s="583"/>
      <c r="V442" s="583"/>
      <c r="W442" s="583"/>
      <c r="X442" s="584"/>
      <c r="Y442" s="552" t="s">
        <v>30</v>
      </c>
      <c r="Z442" s="552"/>
      <c r="AA442" s="552"/>
      <c r="AB442" s="552"/>
      <c r="AC442" s="145"/>
      <c r="AF442" s="120">
        <v>0</v>
      </c>
    </row>
    <row r="443" spans="1:46" ht="32.25" customHeight="1" x14ac:dyDescent="0.2">
      <c r="A443" s="582" t="s">
        <v>131</v>
      </c>
      <c r="B443" s="583"/>
      <c r="C443" s="583"/>
      <c r="D443" s="583"/>
      <c r="E443" s="583"/>
      <c r="F443" s="583"/>
      <c r="G443" s="583"/>
      <c r="H443" s="583"/>
      <c r="I443" s="583"/>
      <c r="J443" s="583"/>
      <c r="K443" s="583"/>
      <c r="L443" s="583"/>
      <c r="M443" s="583"/>
      <c r="N443" s="583"/>
      <c r="O443" s="583"/>
      <c r="P443" s="583"/>
      <c r="Q443" s="583"/>
      <c r="R443" s="583"/>
      <c r="S443" s="583"/>
      <c r="T443" s="583"/>
      <c r="U443" s="583"/>
      <c r="V443" s="583"/>
      <c r="W443" s="583"/>
      <c r="X443" s="584"/>
      <c r="Y443" s="552" t="s">
        <v>50</v>
      </c>
      <c r="Z443" s="552"/>
      <c r="AA443" s="552"/>
      <c r="AB443" s="552"/>
      <c r="AC443" s="145"/>
      <c r="AF443" s="120">
        <v>0.125</v>
      </c>
    </row>
    <row r="444" spans="1:46" ht="18" customHeight="1" x14ac:dyDescent="0.2">
      <c r="A444" s="582" t="s">
        <v>132</v>
      </c>
      <c r="B444" s="583"/>
      <c r="C444" s="583"/>
      <c r="D444" s="583"/>
      <c r="E444" s="583"/>
      <c r="F444" s="583"/>
      <c r="G444" s="583"/>
      <c r="H444" s="583"/>
      <c r="I444" s="583"/>
      <c r="J444" s="583"/>
      <c r="K444" s="583"/>
      <c r="L444" s="583"/>
      <c r="M444" s="583"/>
      <c r="N444" s="583"/>
      <c r="O444" s="583"/>
      <c r="P444" s="583"/>
      <c r="Q444" s="583"/>
      <c r="R444" s="583"/>
      <c r="S444" s="583"/>
      <c r="T444" s="583"/>
      <c r="U444" s="583"/>
      <c r="V444" s="583"/>
      <c r="W444" s="583"/>
      <c r="X444" s="584"/>
      <c r="Y444" s="552" t="s">
        <v>31</v>
      </c>
      <c r="Z444" s="552"/>
      <c r="AA444" s="552"/>
      <c r="AB444" s="552"/>
      <c r="AC444" s="145"/>
      <c r="AF444" s="120">
        <v>0.25</v>
      </c>
    </row>
    <row r="446" spans="1:46" ht="15" customHeight="1" x14ac:dyDescent="0.2">
      <c r="A446" s="557" t="s">
        <v>103</v>
      </c>
      <c r="B446" s="558"/>
      <c r="C446" s="558"/>
      <c r="D446" s="558"/>
      <c r="E446" s="558"/>
      <c r="F446" s="558"/>
      <c r="G446" s="558"/>
      <c r="H446" s="558"/>
      <c r="I446" s="558"/>
      <c r="J446" s="558"/>
      <c r="K446" s="558"/>
      <c r="L446" s="558"/>
      <c r="M446" s="558"/>
      <c r="N446" s="558"/>
      <c r="O446" s="558"/>
      <c r="P446" s="558"/>
      <c r="Q446" s="558"/>
      <c r="R446" s="558"/>
      <c r="S446" s="558"/>
      <c r="T446" s="558"/>
      <c r="U446" s="558"/>
      <c r="V446" s="558"/>
      <c r="W446" s="558"/>
      <c r="X446" s="558"/>
      <c r="Y446" s="558"/>
      <c r="Z446" s="558"/>
      <c r="AA446" s="558"/>
      <c r="AB446" s="558"/>
      <c r="AC446" s="559"/>
    </row>
    <row r="447" spans="1:46" x14ac:dyDescent="0.2">
      <c r="A447" s="560"/>
      <c r="B447" s="561"/>
      <c r="C447" s="561"/>
      <c r="D447" s="561"/>
      <c r="E447" s="561"/>
      <c r="F447" s="561"/>
      <c r="G447" s="561"/>
      <c r="H447" s="561"/>
      <c r="I447" s="561"/>
      <c r="J447" s="561"/>
      <c r="K447" s="561"/>
      <c r="L447" s="561"/>
      <c r="M447" s="561"/>
      <c r="N447" s="561"/>
      <c r="O447" s="561"/>
      <c r="P447" s="561"/>
      <c r="Q447" s="561"/>
      <c r="R447" s="561"/>
      <c r="S447" s="561"/>
      <c r="T447" s="561"/>
      <c r="U447" s="561"/>
      <c r="V447" s="561"/>
      <c r="W447" s="561"/>
      <c r="X447" s="561"/>
      <c r="Y447" s="561"/>
      <c r="Z447" s="561"/>
      <c r="AA447" s="561"/>
      <c r="AB447" s="561"/>
      <c r="AC447" s="562"/>
      <c r="AT447" s="328">
        <f>A447</f>
        <v>0</v>
      </c>
    </row>
    <row r="449" spans="1:46" ht="15.75" customHeight="1" x14ac:dyDescent="0.2"/>
    <row r="450" spans="1:46" ht="15" customHeight="1" x14ac:dyDescent="0.25">
      <c r="A450" s="563" t="s">
        <v>48</v>
      </c>
      <c r="B450" s="563"/>
      <c r="C450" s="563"/>
      <c r="D450" s="563"/>
      <c r="E450" s="563"/>
      <c r="F450" s="563"/>
      <c r="G450" s="563"/>
      <c r="H450" s="563"/>
      <c r="I450" s="563"/>
      <c r="J450" s="563"/>
      <c r="K450" s="563"/>
      <c r="L450" s="563"/>
      <c r="M450" s="563"/>
      <c r="N450" s="563"/>
      <c r="O450" s="563"/>
      <c r="P450" s="563"/>
      <c r="Q450" s="563"/>
      <c r="R450" s="167"/>
      <c r="S450" s="167"/>
      <c r="T450" s="167"/>
      <c r="U450" s="167"/>
      <c r="V450" s="167"/>
      <c r="W450" s="167"/>
      <c r="X450" s="167"/>
      <c r="Y450" s="167"/>
      <c r="Z450" s="167"/>
      <c r="AA450" s="167"/>
      <c r="AB450" s="167"/>
      <c r="AC450" s="167"/>
    </row>
    <row r="451" spans="1:46" ht="15" x14ac:dyDescent="0.25">
      <c r="A451" s="167"/>
      <c r="B451" s="167"/>
      <c r="C451" s="167"/>
      <c r="D451" s="167"/>
      <c r="E451" s="167"/>
      <c r="F451" s="167"/>
      <c r="G451" s="167"/>
      <c r="H451" s="167"/>
      <c r="I451" s="167"/>
      <c r="J451" s="167"/>
      <c r="K451" s="167"/>
      <c r="L451" s="167"/>
      <c r="M451" s="167"/>
      <c r="N451" s="167"/>
      <c r="O451" s="167"/>
      <c r="P451" s="167"/>
      <c r="Q451" s="167"/>
      <c r="R451" s="167"/>
      <c r="S451" s="167"/>
      <c r="T451" s="167"/>
      <c r="U451" s="167"/>
      <c r="V451" s="167"/>
      <c r="W451" s="167"/>
      <c r="X451" s="167"/>
      <c r="Y451" s="167"/>
      <c r="Z451" s="167"/>
      <c r="AA451" s="167"/>
      <c r="AB451" s="167"/>
      <c r="AC451" s="167"/>
    </row>
    <row r="452" spans="1:46" ht="20.25" customHeight="1" x14ac:dyDescent="0.2">
      <c r="A452" s="640" t="s">
        <v>82</v>
      </c>
      <c r="B452" s="633"/>
      <c r="C452" s="633"/>
      <c r="D452" s="633"/>
      <c r="E452" s="633"/>
      <c r="F452" s="633"/>
      <c r="G452" s="633"/>
      <c r="H452" s="633"/>
      <c r="I452" s="633"/>
      <c r="J452" s="633"/>
      <c r="K452" s="633"/>
      <c r="L452" s="633"/>
      <c r="M452" s="633"/>
      <c r="N452" s="633"/>
      <c r="O452" s="633"/>
      <c r="P452" s="633"/>
      <c r="Q452" s="633"/>
      <c r="R452" s="633"/>
      <c r="S452" s="633"/>
      <c r="T452" s="633"/>
      <c r="U452" s="633"/>
      <c r="V452" s="633"/>
      <c r="W452" s="633"/>
      <c r="X452" s="634"/>
      <c r="Y452" s="552" t="s">
        <v>49</v>
      </c>
      <c r="Z452" s="552"/>
      <c r="AA452" s="552"/>
      <c r="AB452" s="552"/>
      <c r="AC452" s="145"/>
      <c r="AD452" s="6">
        <v>0</v>
      </c>
      <c r="AE452" s="153" t="str">
        <f>IF(AD452=1,AF452,IF(AD452=2,AF453,IF(AD452=3,AF454,IF(AD452=4,AF455,""))))</f>
        <v/>
      </c>
      <c r="AF452" s="120">
        <v>-0.25</v>
      </c>
    </row>
    <row r="453" spans="1:46" ht="31.5" customHeight="1" x14ac:dyDescent="0.2">
      <c r="A453" s="640" t="s">
        <v>133</v>
      </c>
      <c r="B453" s="633"/>
      <c r="C453" s="633"/>
      <c r="D453" s="633"/>
      <c r="E453" s="633"/>
      <c r="F453" s="633"/>
      <c r="G453" s="633"/>
      <c r="H453" s="633"/>
      <c r="I453" s="633"/>
      <c r="J453" s="633"/>
      <c r="K453" s="633"/>
      <c r="L453" s="633"/>
      <c r="M453" s="633"/>
      <c r="N453" s="633"/>
      <c r="O453" s="633"/>
      <c r="P453" s="633"/>
      <c r="Q453" s="633"/>
      <c r="R453" s="633"/>
      <c r="S453" s="633"/>
      <c r="T453" s="633"/>
      <c r="U453" s="633"/>
      <c r="V453" s="633"/>
      <c r="W453" s="633"/>
      <c r="X453" s="634"/>
      <c r="Y453" s="552" t="s">
        <v>30</v>
      </c>
      <c r="Z453" s="552"/>
      <c r="AA453" s="552"/>
      <c r="AB453" s="552"/>
      <c r="AC453" s="145"/>
      <c r="AF453" s="120">
        <v>0</v>
      </c>
    </row>
    <row r="454" spans="1:46" ht="25.5" customHeight="1" x14ac:dyDescent="0.2">
      <c r="A454" s="545" t="s">
        <v>550</v>
      </c>
      <c r="B454" s="546"/>
      <c r="C454" s="546"/>
      <c r="D454" s="546"/>
      <c r="E454" s="546"/>
      <c r="F454" s="546"/>
      <c r="G454" s="546"/>
      <c r="H454" s="546"/>
      <c r="I454" s="546"/>
      <c r="J454" s="546"/>
      <c r="K454" s="546"/>
      <c r="L454" s="546"/>
      <c r="M454" s="546"/>
      <c r="N454" s="546"/>
      <c r="O454" s="546"/>
      <c r="P454" s="546"/>
      <c r="Q454" s="546"/>
      <c r="R454" s="546"/>
      <c r="S454" s="546"/>
      <c r="T454" s="546"/>
      <c r="U454" s="546"/>
      <c r="V454" s="546"/>
      <c r="W454" s="546"/>
      <c r="X454" s="547"/>
      <c r="Y454" s="564" t="s">
        <v>50</v>
      </c>
      <c r="Z454" s="564"/>
      <c r="AA454" s="564"/>
      <c r="AB454" s="564"/>
      <c r="AC454" s="145"/>
      <c r="AF454" s="120">
        <v>0.125</v>
      </c>
    </row>
    <row r="455" spans="1:46" s="428" customFormat="1" ht="25.5" customHeight="1" x14ac:dyDescent="0.2">
      <c r="A455" s="545" t="s">
        <v>551</v>
      </c>
      <c r="B455" s="546"/>
      <c r="C455" s="546"/>
      <c r="D455" s="546"/>
      <c r="E455" s="546"/>
      <c r="F455" s="546"/>
      <c r="G455" s="546"/>
      <c r="H455" s="546"/>
      <c r="I455" s="546"/>
      <c r="J455" s="546"/>
      <c r="K455" s="546"/>
      <c r="L455" s="546"/>
      <c r="M455" s="546"/>
      <c r="N455" s="546"/>
      <c r="O455" s="546"/>
      <c r="P455" s="546"/>
      <c r="Q455" s="546"/>
      <c r="R455" s="546"/>
      <c r="S455" s="546"/>
      <c r="T455" s="546"/>
      <c r="U455" s="546"/>
      <c r="V455" s="546"/>
      <c r="W455" s="546"/>
      <c r="X455" s="547"/>
      <c r="Y455" s="565" t="s">
        <v>31</v>
      </c>
      <c r="Z455" s="565"/>
      <c r="AA455" s="565"/>
      <c r="AB455" s="565"/>
      <c r="AC455" s="145"/>
      <c r="AD455" s="207"/>
      <c r="AF455" s="158">
        <v>0.25</v>
      </c>
      <c r="AM455" s="482"/>
      <c r="AN455" s="482"/>
      <c r="AO455" s="482"/>
      <c r="AP455" s="482"/>
      <c r="AT455" s="485"/>
    </row>
    <row r="457" spans="1:46" ht="15" customHeight="1" x14ac:dyDescent="0.2">
      <c r="A457" s="557" t="s">
        <v>103</v>
      </c>
      <c r="B457" s="558"/>
      <c r="C457" s="558"/>
      <c r="D457" s="558"/>
      <c r="E457" s="558"/>
      <c r="F457" s="558"/>
      <c r="G457" s="558"/>
      <c r="H457" s="558"/>
      <c r="I457" s="558"/>
      <c r="J457" s="558"/>
      <c r="K457" s="558"/>
      <c r="L457" s="558"/>
      <c r="M457" s="558"/>
      <c r="N457" s="558"/>
      <c r="O457" s="558"/>
      <c r="P457" s="558"/>
      <c r="Q457" s="558"/>
      <c r="R457" s="558"/>
      <c r="S457" s="558"/>
      <c r="T457" s="558"/>
      <c r="U457" s="558"/>
      <c r="V457" s="558"/>
      <c r="W457" s="558"/>
      <c r="X457" s="558"/>
      <c r="Y457" s="558"/>
      <c r="Z457" s="558"/>
      <c r="AA457" s="558"/>
      <c r="AB457" s="558"/>
      <c r="AC457" s="559"/>
    </row>
    <row r="458" spans="1:46" x14ac:dyDescent="0.2">
      <c r="A458" s="560"/>
      <c r="B458" s="561"/>
      <c r="C458" s="561"/>
      <c r="D458" s="561"/>
      <c r="E458" s="561"/>
      <c r="F458" s="561"/>
      <c r="G458" s="561"/>
      <c r="H458" s="561"/>
      <c r="I458" s="561"/>
      <c r="J458" s="561"/>
      <c r="K458" s="561"/>
      <c r="L458" s="561"/>
      <c r="M458" s="561"/>
      <c r="N458" s="561"/>
      <c r="O458" s="561"/>
      <c r="P458" s="561"/>
      <c r="Q458" s="561"/>
      <c r="R458" s="561"/>
      <c r="S458" s="561"/>
      <c r="T458" s="561"/>
      <c r="U458" s="561"/>
      <c r="V458" s="561"/>
      <c r="W458" s="561"/>
      <c r="X458" s="561"/>
      <c r="Y458" s="561"/>
      <c r="Z458" s="561"/>
      <c r="AA458" s="561"/>
      <c r="AB458" s="561"/>
      <c r="AC458" s="562"/>
      <c r="AT458" s="328">
        <f>A458</f>
        <v>0</v>
      </c>
    </row>
    <row r="459" spans="1:46" x14ac:dyDescent="0.2">
      <c r="A459" s="130"/>
      <c r="B459" s="130"/>
      <c r="C459" s="130"/>
      <c r="D459" s="130"/>
      <c r="E459" s="130"/>
      <c r="F459" s="130"/>
      <c r="G459" s="130"/>
      <c r="H459" s="130"/>
      <c r="I459" s="130"/>
      <c r="J459" s="130"/>
      <c r="K459" s="130"/>
      <c r="L459" s="130"/>
      <c r="M459" s="130"/>
      <c r="N459" s="130"/>
      <c r="O459" s="130"/>
      <c r="P459" s="130"/>
      <c r="Q459" s="130"/>
      <c r="R459" s="130"/>
      <c r="S459" s="130"/>
      <c r="T459" s="130"/>
      <c r="U459" s="130"/>
      <c r="V459" s="130"/>
      <c r="W459" s="130"/>
      <c r="X459" s="130"/>
      <c r="Y459" s="130"/>
      <c r="Z459" s="130"/>
      <c r="AA459" s="130"/>
      <c r="AB459" s="130"/>
      <c r="AC459" s="130"/>
    </row>
    <row r="460" spans="1:46" ht="45" customHeight="1" x14ac:dyDescent="0.2">
      <c r="A460" s="550" t="s">
        <v>306</v>
      </c>
      <c r="B460" s="551"/>
      <c r="C460" s="548" t="s">
        <v>312</v>
      </c>
      <c r="D460" s="548"/>
      <c r="E460" s="548"/>
      <c r="F460" s="548"/>
      <c r="G460" s="548"/>
      <c r="H460" s="548"/>
      <c r="I460" s="548"/>
      <c r="J460" s="548"/>
      <c r="K460" s="548"/>
      <c r="L460" s="548"/>
      <c r="M460" s="548"/>
      <c r="N460" s="548"/>
      <c r="O460" s="548"/>
      <c r="P460" s="548"/>
      <c r="Q460" s="548"/>
      <c r="R460" s="548"/>
      <c r="S460" s="548"/>
      <c r="T460" s="548"/>
      <c r="U460" s="548"/>
      <c r="V460" s="548"/>
      <c r="W460" s="548"/>
      <c r="X460" s="548"/>
      <c r="Y460" s="548"/>
      <c r="Z460" s="548"/>
      <c r="AA460" s="548"/>
      <c r="AB460" s="548"/>
      <c r="AC460" s="549"/>
    </row>
    <row r="463" spans="1:46" ht="18" x14ac:dyDescent="0.25">
      <c r="A463" s="698" t="s">
        <v>51</v>
      </c>
      <c r="B463" s="698"/>
      <c r="C463" s="698"/>
      <c r="D463" s="698"/>
      <c r="E463" s="698"/>
      <c r="F463" s="698"/>
      <c r="G463" s="698"/>
      <c r="H463" s="698"/>
      <c r="I463" s="698"/>
      <c r="J463" s="698"/>
      <c r="K463" s="698"/>
      <c r="L463" s="698"/>
      <c r="M463" s="698"/>
      <c r="N463" s="698"/>
      <c r="O463" s="698"/>
      <c r="P463" s="698"/>
      <c r="Q463" s="698"/>
      <c r="R463" s="698"/>
      <c r="S463" s="698"/>
      <c r="T463" s="698"/>
      <c r="U463" s="698"/>
      <c r="V463" s="698"/>
      <c r="W463" s="698"/>
      <c r="X463" s="698"/>
      <c r="Y463" s="698"/>
      <c r="Z463" s="698"/>
      <c r="AA463" s="698"/>
      <c r="AB463" s="698"/>
      <c r="AC463" s="698"/>
    </row>
    <row r="465" spans="1:63" ht="15" x14ac:dyDescent="0.2">
      <c r="A465" s="358" t="s">
        <v>233</v>
      </c>
      <c r="B465" s="358" t="s">
        <v>327</v>
      </c>
      <c r="C465" s="358"/>
      <c r="D465" s="358"/>
      <c r="E465" s="358"/>
      <c r="F465" s="358"/>
      <c r="G465" s="358"/>
      <c r="H465" s="358"/>
      <c r="I465" s="358"/>
      <c r="J465" s="358"/>
      <c r="K465" s="358"/>
      <c r="L465" s="358"/>
      <c r="M465" s="358"/>
      <c r="N465" s="358"/>
      <c r="O465" s="358"/>
      <c r="P465" s="358"/>
      <c r="Q465" s="358"/>
      <c r="R465" s="358"/>
      <c r="S465" s="358"/>
      <c r="T465" s="358"/>
      <c r="U465" s="358"/>
      <c r="V465" s="358"/>
      <c r="W465" s="358"/>
      <c r="X465" s="358"/>
      <c r="Y465" s="358"/>
      <c r="Z465" s="358"/>
      <c r="AA465" s="358"/>
      <c r="AB465" s="358"/>
      <c r="AC465" s="358"/>
    </row>
    <row r="466" spans="1:63" x14ac:dyDescent="0.2">
      <c r="A466" s="359"/>
      <c r="B466" s="359"/>
      <c r="C466" s="359"/>
      <c r="D466" s="359"/>
      <c r="E466" s="359"/>
      <c r="F466" s="359"/>
      <c r="G466" s="359"/>
      <c r="H466" s="359"/>
      <c r="I466" s="359"/>
      <c r="J466" s="359"/>
      <c r="K466" s="359"/>
      <c r="L466" s="359"/>
      <c r="M466" s="359"/>
      <c r="N466" s="359"/>
      <c r="O466" s="359"/>
      <c r="P466" s="359"/>
      <c r="Q466" s="360"/>
      <c r="R466" s="359"/>
      <c r="S466" s="359"/>
      <c r="T466" s="359"/>
      <c r="U466" s="359"/>
      <c r="V466" s="359"/>
      <c r="W466" s="359"/>
      <c r="X466" s="359"/>
      <c r="Y466" s="359"/>
      <c r="Z466" s="359"/>
      <c r="AA466" s="359"/>
      <c r="AB466" s="359"/>
      <c r="AC466" s="361"/>
    </row>
    <row r="467" spans="1:63" ht="29.25" customHeight="1" x14ac:dyDescent="0.25">
      <c r="A467" s="731" t="s">
        <v>336</v>
      </c>
      <c r="B467" s="731"/>
      <c r="C467" s="731"/>
      <c r="D467" s="731"/>
      <c r="E467" s="731"/>
      <c r="F467" s="731"/>
      <c r="G467" s="731"/>
      <c r="H467" s="731"/>
      <c r="I467" s="731"/>
      <c r="J467" s="731"/>
      <c r="K467" s="731"/>
      <c r="L467" s="731"/>
      <c r="M467" s="731"/>
      <c r="N467" s="731"/>
      <c r="O467" s="731"/>
      <c r="P467" s="731"/>
      <c r="Q467" s="731"/>
      <c r="R467" s="731"/>
      <c r="S467" s="731"/>
      <c r="T467" s="731"/>
      <c r="U467" s="731"/>
      <c r="V467" s="731"/>
      <c r="W467" s="731"/>
      <c r="X467" s="731"/>
      <c r="Y467" s="731"/>
      <c r="Z467" s="731"/>
      <c r="AA467" s="731"/>
      <c r="AB467" s="731"/>
      <c r="AC467" s="731"/>
      <c r="AM467" s="120"/>
      <c r="AN467" s="120"/>
      <c r="AO467" s="120"/>
      <c r="AP467" s="120"/>
      <c r="AT467" s="120"/>
    </row>
    <row r="468" spans="1:63" ht="18" customHeight="1" x14ac:dyDescent="0.25">
      <c r="A468" s="762" t="s">
        <v>326</v>
      </c>
      <c r="B468" s="762"/>
      <c r="C468" s="762"/>
      <c r="D468" s="762"/>
      <c r="E468" s="762"/>
      <c r="F468" s="762"/>
      <c r="G468" s="762"/>
      <c r="H468" s="762"/>
      <c r="I468" s="762"/>
      <c r="J468" s="362"/>
      <c r="K468" s="362"/>
      <c r="L468" s="362"/>
      <c r="M468" s="362"/>
      <c r="N468" s="362"/>
      <c r="O468" s="362"/>
      <c r="P468" s="362"/>
      <c r="Q468" s="362"/>
      <c r="R468" s="362"/>
      <c r="S468" s="362"/>
      <c r="T468" s="362"/>
      <c r="U468" s="362"/>
      <c r="V468" s="362"/>
      <c r="W468" s="362"/>
      <c r="X468" s="362"/>
      <c r="Y468" s="362"/>
      <c r="Z468" s="362"/>
      <c r="AA468" s="362"/>
      <c r="AB468" s="362"/>
      <c r="AC468" s="362"/>
      <c r="AM468" s="120"/>
      <c r="AN468" s="120"/>
      <c r="AO468" s="120"/>
      <c r="AP468" s="120"/>
      <c r="AT468" s="120"/>
    </row>
    <row r="469" spans="1:63" ht="18" customHeight="1" x14ac:dyDescent="0.25">
      <c r="A469" s="337"/>
      <c r="B469" s="337"/>
      <c r="C469" s="337"/>
      <c r="D469" s="337"/>
      <c r="E469" s="337"/>
      <c r="F469" s="337"/>
      <c r="G469" s="337"/>
      <c r="H469" s="337"/>
      <c r="I469" s="337"/>
      <c r="J469" s="332"/>
      <c r="K469" s="332"/>
      <c r="L469" s="332"/>
      <c r="M469" s="332"/>
      <c r="N469" s="332"/>
      <c r="O469" s="332"/>
      <c r="P469" s="332"/>
      <c r="Q469" s="332"/>
      <c r="R469" s="332"/>
      <c r="S469" s="332"/>
      <c r="T469" s="332"/>
      <c r="U469" s="332"/>
      <c r="V469" s="332"/>
      <c r="W469" s="332"/>
      <c r="X469" s="332"/>
      <c r="Y469" s="332"/>
      <c r="Z469" s="332"/>
      <c r="AA469" s="332"/>
      <c r="AB469" s="332"/>
      <c r="AC469" s="332"/>
      <c r="AM469" s="120"/>
      <c r="AN469" s="120"/>
      <c r="AO469" s="120"/>
      <c r="AP469" s="120"/>
      <c r="AT469" s="120"/>
    </row>
    <row r="470" spans="1:63" ht="19.5" customHeight="1" x14ac:dyDescent="0.2">
      <c r="A470" s="582" t="s">
        <v>134</v>
      </c>
      <c r="B470" s="583"/>
      <c r="C470" s="583"/>
      <c r="D470" s="583"/>
      <c r="E470" s="583"/>
      <c r="F470" s="583"/>
      <c r="G470" s="583"/>
      <c r="H470" s="583"/>
      <c r="I470" s="583"/>
      <c r="J470" s="583"/>
      <c r="K470" s="583"/>
      <c r="L470" s="583"/>
      <c r="M470" s="583"/>
      <c r="N470" s="583"/>
      <c r="O470" s="583"/>
      <c r="P470" s="583"/>
      <c r="Q470" s="583"/>
      <c r="R470" s="583"/>
      <c r="S470" s="583"/>
      <c r="T470" s="583"/>
      <c r="U470" s="583"/>
      <c r="V470" s="583"/>
      <c r="W470" s="583"/>
      <c r="X470" s="584"/>
      <c r="Y470" s="637" t="s">
        <v>29</v>
      </c>
      <c r="Z470" s="638"/>
      <c r="AA470" s="638"/>
      <c r="AB470" s="639"/>
      <c r="AC470" s="145"/>
      <c r="AD470" s="6">
        <v>0</v>
      </c>
      <c r="AE470" s="153" t="str">
        <f>IF(AD470=1,AF470,IF(AD470=2,AF471,IF(AD470=3,AF472,IF(AD470=4,AF473,""))))</f>
        <v/>
      </c>
      <c r="AF470" s="120">
        <v>-0.5</v>
      </c>
      <c r="AM470" s="120"/>
      <c r="AN470" s="120"/>
      <c r="AO470" s="120"/>
      <c r="AP470" s="120"/>
      <c r="AT470" s="120"/>
    </row>
    <row r="471" spans="1:63" ht="19.5" customHeight="1" x14ac:dyDescent="0.2">
      <c r="A471" s="582" t="s">
        <v>135</v>
      </c>
      <c r="B471" s="583"/>
      <c r="C471" s="583"/>
      <c r="D471" s="583"/>
      <c r="E471" s="583"/>
      <c r="F471" s="583"/>
      <c r="G471" s="583"/>
      <c r="H471" s="583"/>
      <c r="I471" s="583"/>
      <c r="J471" s="583"/>
      <c r="K471" s="583"/>
      <c r="L471" s="583"/>
      <c r="M471" s="583"/>
      <c r="N471" s="583"/>
      <c r="O471" s="583"/>
      <c r="P471" s="583"/>
      <c r="Q471" s="583"/>
      <c r="R471" s="583"/>
      <c r="S471" s="583"/>
      <c r="T471" s="583"/>
      <c r="U471" s="583"/>
      <c r="V471" s="583"/>
      <c r="W471" s="583"/>
      <c r="X471" s="584"/>
      <c r="Y471" s="637" t="s">
        <v>30</v>
      </c>
      <c r="Z471" s="638"/>
      <c r="AA471" s="638"/>
      <c r="AB471" s="639"/>
      <c r="AC471" s="145"/>
      <c r="AF471" s="120">
        <v>0</v>
      </c>
      <c r="AM471" s="120"/>
      <c r="AN471" s="120"/>
      <c r="AO471" s="120"/>
      <c r="AP471" s="120"/>
      <c r="AT471" s="120"/>
    </row>
    <row r="472" spans="1:63" ht="31.5" customHeight="1" x14ac:dyDescent="0.2">
      <c r="A472" s="582" t="s">
        <v>136</v>
      </c>
      <c r="B472" s="583"/>
      <c r="C472" s="583"/>
      <c r="D472" s="583"/>
      <c r="E472" s="583"/>
      <c r="F472" s="583"/>
      <c r="G472" s="583"/>
      <c r="H472" s="583"/>
      <c r="I472" s="583"/>
      <c r="J472" s="583"/>
      <c r="K472" s="583"/>
      <c r="L472" s="583"/>
      <c r="M472" s="583"/>
      <c r="N472" s="583"/>
      <c r="O472" s="583"/>
      <c r="P472" s="583"/>
      <c r="Q472" s="583"/>
      <c r="R472" s="583"/>
      <c r="S472" s="583"/>
      <c r="T472" s="583"/>
      <c r="U472" s="583"/>
      <c r="V472" s="583"/>
      <c r="W472" s="583"/>
      <c r="X472" s="584"/>
      <c r="Y472" s="637" t="s">
        <v>31</v>
      </c>
      <c r="Z472" s="638"/>
      <c r="AA472" s="638"/>
      <c r="AB472" s="639"/>
      <c r="AC472" s="145"/>
      <c r="AF472" s="120">
        <v>0.25</v>
      </c>
      <c r="AM472" s="120"/>
      <c r="AN472" s="120"/>
      <c r="AO472" s="120"/>
      <c r="AP472" s="120"/>
      <c r="AT472" s="120"/>
    </row>
    <row r="473" spans="1:63" ht="18" customHeight="1" x14ac:dyDescent="0.2">
      <c r="A473" s="582" t="s">
        <v>137</v>
      </c>
      <c r="B473" s="583"/>
      <c r="C473" s="583"/>
      <c r="D473" s="583"/>
      <c r="E473" s="583"/>
      <c r="F473" s="583"/>
      <c r="G473" s="583"/>
      <c r="H473" s="583"/>
      <c r="I473" s="583"/>
      <c r="J473" s="583"/>
      <c r="K473" s="583"/>
      <c r="L473" s="583"/>
      <c r="M473" s="583"/>
      <c r="N473" s="583"/>
      <c r="O473" s="583"/>
      <c r="P473" s="583"/>
      <c r="Q473" s="583"/>
      <c r="R473" s="583"/>
      <c r="S473" s="583"/>
      <c r="T473" s="583"/>
      <c r="U473" s="583"/>
      <c r="V473" s="583"/>
      <c r="W473" s="583"/>
      <c r="X473" s="584"/>
      <c r="Y473" s="637" t="s">
        <v>32</v>
      </c>
      <c r="Z473" s="638"/>
      <c r="AA473" s="638"/>
      <c r="AB473" s="639"/>
      <c r="AC473" s="145"/>
      <c r="AF473" s="120">
        <v>0.5</v>
      </c>
      <c r="AM473" s="120"/>
      <c r="AN473" s="120"/>
      <c r="AO473" s="120"/>
      <c r="AP473" s="120"/>
      <c r="AT473" s="120"/>
    </row>
    <row r="474" spans="1:63" ht="18" customHeight="1" x14ac:dyDescent="0.2">
      <c r="A474" s="348"/>
      <c r="B474" s="348"/>
      <c r="C474" s="348"/>
      <c r="D474" s="348"/>
      <c r="E474" s="348"/>
      <c r="F474" s="348"/>
      <c r="G474" s="348"/>
      <c r="H474" s="348"/>
      <c r="I474" s="348"/>
      <c r="J474" s="348"/>
      <c r="K474" s="348"/>
      <c r="L474" s="348"/>
      <c r="M474" s="348"/>
      <c r="N474" s="348"/>
      <c r="O474" s="348"/>
      <c r="P474" s="348"/>
      <c r="Q474" s="348"/>
      <c r="R474" s="348"/>
      <c r="S474" s="348"/>
      <c r="T474" s="348"/>
      <c r="U474" s="348"/>
      <c r="V474" s="348"/>
      <c r="W474" s="348"/>
      <c r="X474" s="348"/>
      <c r="Y474" s="349"/>
      <c r="Z474" s="349"/>
      <c r="AA474" s="349"/>
      <c r="AB474" s="349"/>
      <c r="AC474" s="129"/>
      <c r="AM474" s="120"/>
      <c r="AN474" s="120"/>
      <c r="AO474" s="120"/>
      <c r="AP474" s="120"/>
      <c r="AT474" s="120"/>
    </row>
    <row r="475" spans="1:63" ht="18" customHeight="1" x14ac:dyDescent="0.2">
      <c r="A475" s="557" t="s">
        <v>103</v>
      </c>
      <c r="B475" s="558"/>
      <c r="C475" s="558"/>
      <c r="D475" s="558"/>
      <c r="E475" s="558"/>
      <c r="F475" s="558"/>
      <c r="G475" s="558"/>
      <c r="H475" s="558"/>
      <c r="I475" s="558"/>
      <c r="J475" s="558"/>
      <c r="K475" s="558"/>
      <c r="L475" s="558"/>
      <c r="M475" s="558"/>
      <c r="N475" s="558"/>
      <c r="O475" s="558"/>
      <c r="P475" s="558"/>
      <c r="Q475" s="558"/>
      <c r="R475" s="558"/>
      <c r="S475" s="558"/>
      <c r="T475" s="558"/>
      <c r="U475" s="558"/>
      <c r="V475" s="558"/>
      <c r="W475" s="558"/>
      <c r="X475" s="558"/>
      <c r="Y475" s="558"/>
      <c r="Z475" s="558"/>
      <c r="AA475" s="558"/>
      <c r="AB475" s="558"/>
      <c r="AC475" s="559"/>
      <c r="AM475" s="120"/>
      <c r="AN475" s="120"/>
      <c r="AO475" s="120"/>
      <c r="AP475" s="120"/>
      <c r="AT475" s="120"/>
    </row>
    <row r="476" spans="1:63" x14ac:dyDescent="0.2">
      <c r="A476" s="560"/>
      <c r="B476" s="561"/>
      <c r="C476" s="561"/>
      <c r="D476" s="561"/>
      <c r="E476" s="561"/>
      <c r="F476" s="561"/>
      <c r="G476" s="561"/>
      <c r="H476" s="561"/>
      <c r="I476" s="561"/>
      <c r="J476" s="561"/>
      <c r="K476" s="561"/>
      <c r="L476" s="561"/>
      <c r="M476" s="561"/>
      <c r="N476" s="561"/>
      <c r="O476" s="561"/>
      <c r="P476" s="561"/>
      <c r="Q476" s="561"/>
      <c r="R476" s="561"/>
      <c r="S476" s="561"/>
      <c r="T476" s="561"/>
      <c r="U476" s="561"/>
      <c r="V476" s="561"/>
      <c r="W476" s="561"/>
      <c r="X476" s="561"/>
      <c r="Y476" s="561"/>
      <c r="Z476" s="561"/>
      <c r="AA476" s="561"/>
      <c r="AB476" s="561"/>
      <c r="AC476" s="562"/>
      <c r="AM476" s="120"/>
      <c r="AN476" s="120"/>
      <c r="AO476" s="120"/>
      <c r="AP476" s="120"/>
      <c r="AT476" s="328">
        <f>A476</f>
        <v>0</v>
      </c>
    </row>
    <row r="477" spans="1:63" ht="18" customHeight="1" x14ac:dyDescent="0.2">
      <c r="A477" s="324"/>
      <c r="B477" s="324"/>
      <c r="C477" s="324"/>
      <c r="D477" s="324"/>
      <c r="E477" s="324"/>
      <c r="F477" s="324"/>
      <c r="G477" s="324"/>
      <c r="H477" s="324"/>
      <c r="I477" s="324"/>
      <c r="J477" s="324"/>
      <c r="K477" s="324"/>
      <c r="L477" s="324"/>
      <c r="M477" s="324"/>
      <c r="N477" s="324"/>
      <c r="O477" s="324"/>
      <c r="P477" s="324"/>
      <c r="Q477" s="324"/>
      <c r="R477" s="324"/>
      <c r="S477" s="324"/>
      <c r="T477" s="324"/>
      <c r="U477" s="324"/>
      <c r="V477" s="324"/>
      <c r="W477" s="324"/>
      <c r="X477" s="324"/>
      <c r="Y477" s="324"/>
      <c r="Z477" s="324"/>
      <c r="AA477" s="324"/>
      <c r="AB477" s="324"/>
      <c r="AC477" s="324"/>
      <c r="AM477" s="120"/>
      <c r="AN477" s="120"/>
      <c r="AO477" s="120"/>
      <c r="AP477" s="120"/>
      <c r="AT477" s="120"/>
    </row>
    <row r="479" spans="1:63" x14ac:dyDescent="0.2">
      <c r="A479" s="724" t="s">
        <v>325</v>
      </c>
      <c r="B479" s="724"/>
      <c r="C479" s="724"/>
      <c r="D479" s="724"/>
      <c r="E479" s="724"/>
      <c r="F479" s="724"/>
      <c r="G479" s="724"/>
      <c r="H479" s="359"/>
      <c r="I479" s="359"/>
      <c r="J479" s="359"/>
      <c r="K479" s="359"/>
      <c r="L479" s="359"/>
      <c r="M479" s="359"/>
      <c r="N479" s="359"/>
      <c r="O479" s="359"/>
      <c r="P479" s="359"/>
      <c r="Q479" s="359"/>
      <c r="R479" s="359"/>
      <c r="S479" s="359"/>
      <c r="T479" s="359"/>
      <c r="U479" s="359"/>
      <c r="V479" s="359"/>
      <c r="W479" s="359"/>
      <c r="X479" s="359"/>
      <c r="Y479" s="359"/>
      <c r="Z479" s="359"/>
      <c r="AA479" s="359"/>
      <c r="AB479" s="359"/>
      <c r="AM479" s="120"/>
      <c r="AN479" s="120"/>
      <c r="AO479" s="120"/>
      <c r="AP479" s="120"/>
      <c r="AT479" s="120"/>
      <c r="BK479" s="341"/>
    </row>
    <row r="480" spans="1:63" x14ac:dyDescent="0.2">
      <c r="A480" s="363"/>
      <c r="B480" s="363"/>
      <c r="C480" s="363"/>
      <c r="D480" s="363"/>
      <c r="E480" s="363"/>
      <c r="F480" s="363"/>
      <c r="G480" s="363"/>
      <c r="H480" s="359"/>
      <c r="I480" s="359"/>
      <c r="J480" s="359"/>
      <c r="K480" s="359"/>
      <c r="L480" s="359"/>
      <c r="M480" s="359"/>
      <c r="N480" s="359"/>
      <c r="O480" s="359"/>
      <c r="P480" s="359"/>
      <c r="Q480" s="359"/>
      <c r="R480" s="359"/>
      <c r="S480" s="359"/>
      <c r="T480" s="359"/>
      <c r="U480" s="359"/>
      <c r="V480" s="359"/>
      <c r="W480" s="359"/>
      <c r="X480" s="359"/>
      <c r="Y480" s="359"/>
      <c r="Z480" s="359"/>
      <c r="AA480" s="359"/>
      <c r="AB480" s="359"/>
      <c r="AM480" s="120"/>
      <c r="AN480" s="120"/>
      <c r="AO480" s="120"/>
      <c r="AP480" s="120"/>
      <c r="AT480" s="120"/>
      <c r="BK480" s="341"/>
    </row>
    <row r="481" spans="1:64" ht="20.25" customHeight="1" x14ac:dyDescent="0.2">
      <c r="A481" s="656" t="s">
        <v>332</v>
      </c>
      <c r="B481" s="657"/>
      <c r="C481" s="657"/>
      <c r="D481" s="657"/>
      <c r="E481" s="657"/>
      <c r="F481" s="657"/>
      <c r="G481" s="657"/>
      <c r="H481" s="657"/>
      <c r="I481" s="657"/>
      <c r="J481" s="657"/>
      <c r="K481" s="657"/>
      <c r="L481" s="657"/>
      <c r="M481" s="657"/>
      <c r="N481" s="657"/>
      <c r="O481" s="657"/>
      <c r="P481" s="657"/>
      <c r="Q481" s="657"/>
      <c r="R481" s="657"/>
      <c r="S481" s="657"/>
      <c r="T481" s="657"/>
      <c r="U481" s="657"/>
      <c r="V481" s="657"/>
      <c r="W481" s="657"/>
      <c r="X481" s="658"/>
      <c r="Y481" s="637" t="s">
        <v>29</v>
      </c>
      <c r="Z481" s="638"/>
      <c r="AA481" s="638"/>
      <c r="AB481" s="638"/>
      <c r="AC481" s="343"/>
      <c r="AD481" s="336">
        <v>0</v>
      </c>
      <c r="AE481" s="342" t="str">
        <f>IF(AD481=1,AF481,IF(AD481=2,AF482,IF(AD481=3,AF483,"")))</f>
        <v/>
      </c>
      <c r="AF481" s="120">
        <v>-0.5</v>
      </c>
      <c r="AM481" s="120"/>
      <c r="AN481" s="120"/>
      <c r="AO481" s="120"/>
      <c r="AP481" s="120"/>
      <c r="AT481" s="120"/>
    </row>
    <row r="482" spans="1:64" ht="32.25" customHeight="1" x14ac:dyDescent="0.2">
      <c r="A482" s="701" t="s">
        <v>333</v>
      </c>
      <c r="B482" s="702"/>
      <c r="C482" s="702"/>
      <c r="D482" s="702"/>
      <c r="E482" s="702"/>
      <c r="F482" s="702"/>
      <c r="G482" s="702"/>
      <c r="H482" s="702"/>
      <c r="I482" s="702"/>
      <c r="J482" s="702"/>
      <c r="K482" s="702"/>
      <c r="L482" s="702"/>
      <c r="M482" s="702"/>
      <c r="N482" s="702"/>
      <c r="O482" s="702"/>
      <c r="P482" s="702"/>
      <c r="Q482" s="702"/>
      <c r="R482" s="702"/>
      <c r="S482" s="702"/>
      <c r="T482" s="702"/>
      <c r="U482" s="702"/>
      <c r="V482" s="702"/>
      <c r="W482" s="702"/>
      <c r="X482" s="703"/>
      <c r="Y482" s="637" t="s">
        <v>30</v>
      </c>
      <c r="Z482" s="638"/>
      <c r="AA482" s="638"/>
      <c r="AB482" s="638"/>
      <c r="AC482" s="344"/>
      <c r="AD482" s="177"/>
      <c r="AF482" s="120">
        <v>0</v>
      </c>
      <c r="AM482" s="120"/>
      <c r="AN482" s="120"/>
      <c r="AO482" s="120"/>
      <c r="AP482" s="120"/>
      <c r="AT482" s="120"/>
    </row>
    <row r="483" spans="1:64" ht="23.25" customHeight="1" x14ac:dyDescent="0.2">
      <c r="A483" s="701" t="s">
        <v>328</v>
      </c>
      <c r="B483" s="702"/>
      <c r="C483" s="702"/>
      <c r="D483" s="702"/>
      <c r="E483" s="702"/>
      <c r="F483" s="702"/>
      <c r="G483" s="702"/>
      <c r="H483" s="702"/>
      <c r="I483" s="702"/>
      <c r="J483" s="702"/>
      <c r="K483" s="702"/>
      <c r="L483" s="702"/>
      <c r="M483" s="702"/>
      <c r="N483" s="702"/>
      <c r="O483" s="702"/>
      <c r="P483" s="702"/>
      <c r="Q483" s="702"/>
      <c r="R483" s="702"/>
      <c r="S483" s="702"/>
      <c r="T483" s="702"/>
      <c r="U483" s="702"/>
      <c r="V483" s="702"/>
      <c r="W483" s="702"/>
      <c r="X483" s="703"/>
      <c r="Y483" s="637" t="s">
        <v>32</v>
      </c>
      <c r="Z483" s="638"/>
      <c r="AA483" s="638"/>
      <c r="AB483" s="638"/>
      <c r="AC483" s="343"/>
      <c r="AD483" s="177"/>
      <c r="AF483" s="120">
        <v>0.5</v>
      </c>
      <c r="AM483" s="120"/>
      <c r="AN483" s="120"/>
      <c r="AO483" s="120"/>
      <c r="AP483" s="120"/>
      <c r="AT483" s="120"/>
    </row>
    <row r="484" spans="1:64" ht="14.25" customHeight="1" x14ac:dyDescent="0.2">
      <c r="A484" s="340"/>
      <c r="B484" s="338"/>
      <c r="C484" s="338"/>
      <c r="D484" s="338"/>
      <c r="E484" s="338"/>
      <c r="F484" s="338"/>
      <c r="G484" s="338"/>
      <c r="H484" s="338"/>
      <c r="I484" s="338"/>
      <c r="J484" s="338"/>
      <c r="K484" s="338"/>
      <c r="L484" s="338"/>
      <c r="M484" s="338"/>
      <c r="N484" s="338"/>
      <c r="O484" s="338"/>
      <c r="P484" s="338"/>
      <c r="Q484" s="338"/>
      <c r="R484" s="338"/>
      <c r="S484" s="338"/>
      <c r="T484" s="338"/>
      <c r="U484" s="338"/>
      <c r="V484" s="338"/>
      <c r="W484" s="338"/>
      <c r="X484" s="338"/>
      <c r="Y484" s="339"/>
      <c r="Z484" s="339"/>
      <c r="AA484" s="339"/>
      <c r="AB484" s="339"/>
      <c r="AC484" s="129"/>
      <c r="AM484" s="120"/>
      <c r="AN484" s="120"/>
      <c r="AO484" s="120"/>
      <c r="AP484" s="120"/>
      <c r="AT484" s="120"/>
    </row>
    <row r="485" spans="1:64" ht="15" customHeight="1" x14ac:dyDescent="0.2">
      <c r="A485" s="557" t="s">
        <v>103</v>
      </c>
      <c r="B485" s="558"/>
      <c r="C485" s="558"/>
      <c r="D485" s="558"/>
      <c r="E485" s="558"/>
      <c r="F485" s="558"/>
      <c r="G485" s="558"/>
      <c r="H485" s="558"/>
      <c r="I485" s="558"/>
      <c r="J485" s="558"/>
      <c r="K485" s="558"/>
      <c r="L485" s="558"/>
      <c r="M485" s="558"/>
      <c r="N485" s="558"/>
      <c r="O485" s="558"/>
      <c r="P485" s="558"/>
      <c r="Q485" s="558"/>
      <c r="R485" s="558"/>
      <c r="S485" s="558"/>
      <c r="T485" s="558"/>
      <c r="U485" s="558"/>
      <c r="V485" s="558"/>
      <c r="W485" s="558"/>
      <c r="X485" s="558"/>
      <c r="Y485" s="558"/>
      <c r="Z485" s="558"/>
      <c r="AA485" s="558"/>
      <c r="AB485" s="558"/>
      <c r="AC485" s="559"/>
    </row>
    <row r="486" spans="1:64" x14ac:dyDescent="0.2">
      <c r="A486" s="560"/>
      <c r="B486" s="561"/>
      <c r="C486" s="561"/>
      <c r="D486" s="561"/>
      <c r="E486" s="561"/>
      <c r="F486" s="561"/>
      <c r="G486" s="561"/>
      <c r="H486" s="561"/>
      <c r="I486" s="561"/>
      <c r="J486" s="561"/>
      <c r="K486" s="561"/>
      <c r="L486" s="561"/>
      <c r="M486" s="561"/>
      <c r="N486" s="561"/>
      <c r="O486" s="561"/>
      <c r="P486" s="561"/>
      <c r="Q486" s="561"/>
      <c r="R486" s="561"/>
      <c r="S486" s="561"/>
      <c r="T486" s="561"/>
      <c r="U486" s="561"/>
      <c r="V486" s="561"/>
      <c r="W486" s="561"/>
      <c r="X486" s="561"/>
      <c r="Y486" s="561"/>
      <c r="Z486" s="561"/>
      <c r="AA486" s="561"/>
      <c r="AB486" s="561"/>
      <c r="AC486" s="562"/>
      <c r="AT486" s="328">
        <f>A486</f>
        <v>0</v>
      </c>
    </row>
    <row r="487" spans="1:64" x14ac:dyDescent="0.2">
      <c r="AC487" s="120"/>
    </row>
    <row r="488" spans="1:64" ht="45" customHeight="1" x14ac:dyDescent="0.2">
      <c r="A488" s="550" t="s">
        <v>306</v>
      </c>
      <c r="B488" s="551"/>
      <c r="C488" s="548" t="s">
        <v>331</v>
      </c>
      <c r="D488" s="548"/>
      <c r="E488" s="548"/>
      <c r="F488" s="548"/>
      <c r="G488" s="548"/>
      <c r="H488" s="548"/>
      <c r="I488" s="548"/>
      <c r="J488" s="548"/>
      <c r="K488" s="548"/>
      <c r="L488" s="548"/>
      <c r="M488" s="548"/>
      <c r="N488" s="548"/>
      <c r="O488" s="548"/>
      <c r="P488" s="548"/>
      <c r="Q488" s="548"/>
      <c r="R488" s="548"/>
      <c r="S488" s="548"/>
      <c r="T488" s="548"/>
      <c r="U488" s="548"/>
      <c r="V488" s="548"/>
      <c r="W488" s="548"/>
      <c r="X488" s="548"/>
      <c r="Y488" s="548"/>
      <c r="Z488" s="548"/>
      <c r="AA488" s="548"/>
      <c r="AB488" s="548"/>
      <c r="AC488" s="549"/>
    </row>
    <row r="491" spans="1:64" ht="15" x14ac:dyDescent="0.25">
      <c r="A491" s="364" t="s">
        <v>234</v>
      </c>
      <c r="B491" s="358" t="s">
        <v>179</v>
      </c>
      <c r="C491" s="365"/>
      <c r="D491" s="365"/>
      <c r="E491" s="365"/>
      <c r="F491" s="365"/>
      <c r="G491" s="365"/>
      <c r="H491" s="365"/>
      <c r="I491" s="365"/>
      <c r="J491" s="365"/>
      <c r="K491" s="365"/>
      <c r="L491" s="365"/>
      <c r="M491" s="365"/>
      <c r="N491" s="365"/>
      <c r="O491" s="365"/>
      <c r="P491" s="365"/>
      <c r="Q491" s="365"/>
      <c r="R491" s="365"/>
      <c r="S491" s="365"/>
      <c r="T491" s="365"/>
      <c r="U491" s="365"/>
      <c r="V491" s="365"/>
      <c r="W491" s="365"/>
      <c r="X491" s="365"/>
      <c r="Y491" s="365"/>
      <c r="Z491" s="365"/>
      <c r="AA491" s="365"/>
      <c r="AB491" s="365"/>
      <c r="AC491" s="365"/>
    </row>
    <row r="492" spans="1:64" x14ac:dyDescent="0.2">
      <c r="A492" s="716" t="s">
        <v>324</v>
      </c>
      <c r="B492" s="715"/>
      <c r="C492" s="715"/>
      <c r="D492" s="715"/>
      <c r="E492" s="715"/>
      <c r="F492" s="715"/>
      <c r="G492" s="715"/>
      <c r="H492" s="715"/>
      <c r="I492" s="715"/>
      <c r="J492" s="715"/>
      <c r="K492" s="715"/>
      <c r="L492" s="715"/>
      <c r="M492" s="715"/>
      <c r="N492" s="715"/>
      <c r="O492" s="715"/>
      <c r="P492" s="715"/>
      <c r="Q492" s="715"/>
      <c r="R492" s="715"/>
      <c r="S492" s="715"/>
      <c r="T492" s="715"/>
      <c r="U492" s="715"/>
      <c r="V492" s="715"/>
      <c r="W492" s="715"/>
      <c r="X492" s="715"/>
      <c r="Y492" s="715"/>
      <c r="Z492" s="715"/>
      <c r="AA492" s="715"/>
      <c r="AB492" s="715"/>
      <c r="AC492" s="715"/>
    </row>
    <row r="493" spans="1:64" ht="15" x14ac:dyDescent="0.25">
      <c r="A493" s="714"/>
      <c r="B493" s="715"/>
      <c r="C493" s="715"/>
      <c r="D493" s="715"/>
      <c r="E493" s="715"/>
      <c r="F493" s="715"/>
      <c r="G493" s="715"/>
      <c r="H493" s="715"/>
      <c r="I493" s="715"/>
      <c r="J493" s="715"/>
      <c r="K493" s="715"/>
      <c r="L493" s="715"/>
      <c r="M493" s="715"/>
      <c r="N493" s="715"/>
      <c r="O493" s="715"/>
      <c r="P493" s="715"/>
      <c r="Q493" s="715"/>
      <c r="R493" s="715"/>
      <c r="S493" s="715"/>
      <c r="T493" s="715"/>
      <c r="U493" s="715"/>
      <c r="V493" s="715"/>
      <c r="W493" s="715"/>
      <c r="X493" s="715"/>
      <c r="Y493" s="715"/>
      <c r="Z493" s="715"/>
      <c r="AA493" s="715"/>
      <c r="AB493" s="715"/>
      <c r="AC493" s="715"/>
    </row>
    <row r="494" spans="1:64" ht="30" customHeight="1" x14ac:dyDescent="0.2">
      <c r="A494" s="649" t="s">
        <v>338</v>
      </c>
      <c r="B494" s="650"/>
      <c r="C494" s="650"/>
      <c r="D494" s="650"/>
      <c r="E494" s="650"/>
      <c r="F494" s="650"/>
      <c r="G494" s="650"/>
      <c r="H494" s="650"/>
      <c r="I494" s="650"/>
      <c r="J494" s="650"/>
      <c r="K494" s="650"/>
      <c r="L494" s="650"/>
      <c r="M494" s="650"/>
      <c r="N494" s="650"/>
      <c r="O494" s="650"/>
      <c r="P494" s="650"/>
      <c r="Q494" s="650"/>
      <c r="R494" s="650"/>
      <c r="S494" s="650"/>
      <c r="T494" s="650"/>
      <c r="U494" s="650"/>
      <c r="V494" s="650"/>
      <c r="W494" s="650"/>
      <c r="X494" s="651"/>
      <c r="Y494" s="711" t="s">
        <v>30</v>
      </c>
      <c r="Z494" s="712"/>
      <c r="AA494" s="712"/>
      <c r="AB494" s="713"/>
      <c r="AC494" s="366"/>
      <c r="AD494" s="430"/>
      <c r="BL494" s="341"/>
    </row>
    <row r="495" spans="1:64" ht="17.25" customHeight="1" x14ac:dyDescent="0.25">
      <c r="A495" s="483"/>
      <c r="B495" s="484"/>
      <c r="C495" s="484"/>
      <c r="D495" s="484"/>
      <c r="E495" s="484"/>
      <c r="F495" s="484"/>
      <c r="G495" s="484"/>
      <c r="H495" s="484"/>
      <c r="I495" s="484"/>
      <c r="J495" s="484"/>
      <c r="K495" s="484"/>
      <c r="L495" s="484"/>
      <c r="M495" s="484"/>
      <c r="N495" s="484"/>
      <c r="O495" s="484"/>
      <c r="P495" s="484"/>
      <c r="Q495" s="484"/>
      <c r="R495" s="484"/>
      <c r="S495" s="484"/>
      <c r="T495" s="484"/>
      <c r="U495" s="484"/>
      <c r="V495" s="484"/>
      <c r="W495" s="484"/>
      <c r="X495" s="484"/>
      <c r="Y495" s="486"/>
      <c r="Z495" s="486"/>
      <c r="AA495" s="486"/>
      <c r="AB495" s="486"/>
      <c r="AC495" s="489"/>
    </row>
    <row r="496" spans="1:64" ht="29.25" customHeight="1" x14ac:dyDescent="0.2">
      <c r="A496" s="643" t="s">
        <v>339</v>
      </c>
      <c r="B496" s="644"/>
      <c r="C496" s="644"/>
      <c r="D496" s="644"/>
      <c r="E496" s="644"/>
      <c r="F496" s="644"/>
      <c r="G496" s="644"/>
      <c r="H496" s="644"/>
      <c r="I496" s="644"/>
      <c r="J496" s="644"/>
      <c r="K496" s="644"/>
      <c r="L496" s="644"/>
      <c r="M496" s="644"/>
      <c r="N496" s="644"/>
      <c r="O496" s="644"/>
      <c r="P496" s="644"/>
      <c r="Q496" s="644"/>
      <c r="R496" s="644"/>
      <c r="S496" s="644"/>
      <c r="T496" s="644"/>
      <c r="U496" s="644"/>
      <c r="V496" s="644"/>
      <c r="W496" s="644"/>
      <c r="X496" s="644"/>
      <c r="Y496" s="644"/>
      <c r="Z496" s="644"/>
      <c r="AA496" s="644"/>
      <c r="AB496" s="644"/>
      <c r="AC496" s="645"/>
      <c r="AD496" s="120"/>
    </row>
    <row r="497" spans="1:68" ht="60.75" customHeight="1" x14ac:dyDescent="0.2">
      <c r="A497" s="490"/>
      <c r="B497" s="491"/>
      <c r="C497" s="491"/>
      <c r="D497" s="491"/>
      <c r="E497" s="491"/>
      <c r="F497" s="491"/>
      <c r="G497" s="491"/>
      <c r="H497" s="491"/>
      <c r="I497" s="491"/>
      <c r="J497" s="710" t="s">
        <v>340</v>
      </c>
      <c r="K497" s="710"/>
      <c r="L497" s="710"/>
      <c r="M497" s="710"/>
      <c r="N497" s="710"/>
      <c r="O497" s="710"/>
      <c r="P497" s="710"/>
      <c r="Q497" s="710"/>
      <c r="R497" s="710"/>
      <c r="S497" s="710"/>
      <c r="T497" s="710" t="s">
        <v>341</v>
      </c>
      <c r="U497" s="710"/>
      <c r="V497" s="710"/>
      <c r="W497" s="710"/>
      <c r="X497" s="710"/>
      <c r="Y497" s="710"/>
      <c r="Z497" s="710"/>
      <c r="AA497" s="710"/>
      <c r="AB497" s="710"/>
      <c r="AC497" s="710"/>
      <c r="AE497" s="120" t="s">
        <v>265</v>
      </c>
    </row>
    <row r="498" spans="1:68" ht="51" customHeight="1" x14ac:dyDescent="0.2">
      <c r="A498" s="704" t="s">
        <v>342</v>
      </c>
      <c r="B498" s="705"/>
      <c r="C498" s="705"/>
      <c r="D498" s="705"/>
      <c r="E498" s="705"/>
      <c r="F498" s="705"/>
      <c r="G498" s="705"/>
      <c r="H498" s="705"/>
      <c r="I498" s="705"/>
      <c r="J498" s="652" t="s">
        <v>88</v>
      </c>
      <c r="K498" s="642"/>
      <c r="L498" s="642"/>
      <c r="M498" s="642"/>
      <c r="N498" s="642"/>
      <c r="O498" s="642"/>
      <c r="P498" s="642"/>
      <c r="Q498" s="642"/>
      <c r="R498" s="642"/>
      <c r="S498" s="367"/>
      <c r="T498" s="642" t="s">
        <v>89</v>
      </c>
      <c r="U498" s="642"/>
      <c r="V498" s="642"/>
      <c r="W498" s="642"/>
      <c r="X498" s="642"/>
      <c r="Y498" s="642"/>
      <c r="Z498" s="642"/>
      <c r="AA498" s="642"/>
      <c r="AB498" s="642"/>
      <c r="AC498" s="366"/>
      <c r="AD498" s="336">
        <v>0</v>
      </c>
      <c r="AE498" s="153">
        <f>IF(AD498="","",IF(OR(AD498=0, AD498=1,AD498=4,AD498=7),0,IF(OR(AD498=3,AD498=5),0.5,IF(AD498=2,0.25,1))))</f>
        <v>0</v>
      </c>
      <c r="AF498" s="123" t="s">
        <v>266</v>
      </c>
    </row>
    <row r="499" spans="1:68" ht="33.75" customHeight="1" x14ac:dyDescent="0.2">
      <c r="A499" s="706" t="s">
        <v>343</v>
      </c>
      <c r="B499" s="707"/>
      <c r="C499" s="707"/>
      <c r="D499" s="707"/>
      <c r="E499" s="707"/>
      <c r="F499" s="707"/>
      <c r="G499" s="707"/>
      <c r="H499" s="707"/>
      <c r="I499" s="707"/>
      <c r="J499" s="652" t="s">
        <v>321</v>
      </c>
      <c r="K499" s="642"/>
      <c r="L499" s="642"/>
      <c r="M499" s="642"/>
      <c r="N499" s="642"/>
      <c r="O499" s="642"/>
      <c r="P499" s="642"/>
      <c r="Q499" s="642"/>
      <c r="R499" s="642"/>
      <c r="S499" s="367"/>
      <c r="T499" s="642" t="s">
        <v>320</v>
      </c>
      <c r="U499" s="642"/>
      <c r="V499" s="642"/>
      <c r="W499" s="642"/>
      <c r="X499" s="642"/>
      <c r="Y499" s="642"/>
      <c r="Z499" s="642"/>
      <c r="AA499" s="642"/>
      <c r="AB499" s="642"/>
      <c r="AC499" s="366"/>
      <c r="AE499" s="153" t="str">
        <f>IF(AD498=0,"",AD498)</f>
        <v/>
      </c>
      <c r="AF499" s="123" t="s">
        <v>267</v>
      </c>
    </row>
    <row r="500" spans="1:68" ht="73.5" customHeight="1" x14ac:dyDescent="0.2">
      <c r="A500" s="708" t="s">
        <v>344</v>
      </c>
      <c r="B500" s="709"/>
      <c r="C500" s="709"/>
      <c r="D500" s="709"/>
      <c r="E500" s="709"/>
      <c r="F500" s="709"/>
      <c r="G500" s="709"/>
      <c r="H500" s="709"/>
      <c r="I500" s="709"/>
      <c r="J500" s="652" t="s">
        <v>322</v>
      </c>
      <c r="K500" s="642"/>
      <c r="L500" s="642"/>
      <c r="M500" s="642"/>
      <c r="N500" s="642"/>
      <c r="O500" s="642"/>
      <c r="P500" s="642"/>
      <c r="Q500" s="642"/>
      <c r="R500" s="642"/>
      <c r="S500" s="367"/>
      <c r="T500" s="642" t="s">
        <v>323</v>
      </c>
      <c r="U500" s="642"/>
      <c r="V500" s="642"/>
      <c r="W500" s="642"/>
      <c r="X500" s="642"/>
      <c r="Y500" s="642"/>
      <c r="Z500" s="642"/>
      <c r="AA500" s="642"/>
      <c r="AB500" s="642"/>
      <c r="AC500" s="366"/>
    </row>
    <row r="501" spans="1:68" x14ac:dyDescent="0.2">
      <c r="I501" s="134"/>
      <c r="J501" s="134"/>
      <c r="K501" s="134"/>
      <c r="L501" s="134"/>
      <c r="M501" s="134"/>
      <c r="N501" s="134"/>
      <c r="O501" s="134"/>
      <c r="P501" s="134"/>
      <c r="Q501" s="134"/>
      <c r="R501" s="134"/>
      <c r="S501" s="134"/>
      <c r="T501" s="134"/>
      <c r="U501" s="134"/>
      <c r="V501" s="134"/>
      <c r="W501" s="134"/>
      <c r="X501" s="134"/>
      <c r="Y501" s="134"/>
      <c r="Z501" s="134"/>
      <c r="AA501" s="134"/>
      <c r="AB501" s="134"/>
    </row>
    <row r="502" spans="1:68" ht="15" customHeight="1" x14ac:dyDescent="0.2">
      <c r="A502" s="557" t="s">
        <v>103</v>
      </c>
      <c r="B502" s="558"/>
      <c r="C502" s="558"/>
      <c r="D502" s="558"/>
      <c r="E502" s="558"/>
      <c r="F502" s="558"/>
      <c r="G502" s="558"/>
      <c r="H502" s="558"/>
      <c r="I502" s="558"/>
      <c r="J502" s="558"/>
      <c r="K502" s="558"/>
      <c r="L502" s="558"/>
      <c r="M502" s="558"/>
      <c r="N502" s="558"/>
      <c r="O502" s="558"/>
      <c r="P502" s="558"/>
      <c r="Q502" s="558"/>
      <c r="R502" s="558"/>
      <c r="S502" s="558"/>
      <c r="T502" s="558"/>
      <c r="U502" s="558"/>
      <c r="V502" s="558"/>
      <c r="W502" s="558"/>
      <c r="X502" s="558"/>
      <c r="Y502" s="558"/>
      <c r="Z502" s="558"/>
      <c r="AA502" s="558"/>
      <c r="AB502" s="558"/>
      <c r="AC502" s="559"/>
    </row>
    <row r="503" spans="1:68" x14ac:dyDescent="0.2">
      <c r="A503" s="560"/>
      <c r="B503" s="561"/>
      <c r="C503" s="561"/>
      <c r="D503" s="561"/>
      <c r="E503" s="561"/>
      <c r="F503" s="561"/>
      <c r="G503" s="561"/>
      <c r="H503" s="561"/>
      <c r="I503" s="561"/>
      <c r="J503" s="561"/>
      <c r="K503" s="561"/>
      <c r="L503" s="561"/>
      <c r="M503" s="561"/>
      <c r="N503" s="561"/>
      <c r="O503" s="561"/>
      <c r="P503" s="561"/>
      <c r="Q503" s="561"/>
      <c r="R503" s="561"/>
      <c r="S503" s="561"/>
      <c r="T503" s="561"/>
      <c r="U503" s="561"/>
      <c r="V503" s="561"/>
      <c r="W503" s="561"/>
      <c r="X503" s="561"/>
      <c r="Y503" s="561"/>
      <c r="Z503" s="561"/>
      <c r="AA503" s="561"/>
      <c r="AB503" s="561"/>
      <c r="AC503" s="562"/>
      <c r="AT503" s="328">
        <f>A503</f>
        <v>0</v>
      </c>
    </row>
    <row r="504" spans="1:68" x14ac:dyDescent="0.2">
      <c r="AC504" s="120"/>
    </row>
    <row r="505" spans="1:68" ht="45" customHeight="1" x14ac:dyDescent="0.2">
      <c r="A505" s="550" t="s">
        <v>306</v>
      </c>
      <c r="B505" s="551"/>
      <c r="C505" s="548" t="s">
        <v>313</v>
      </c>
      <c r="D505" s="548"/>
      <c r="E505" s="548"/>
      <c r="F505" s="548"/>
      <c r="G505" s="548"/>
      <c r="H505" s="548"/>
      <c r="I505" s="548"/>
      <c r="J505" s="548"/>
      <c r="K505" s="548"/>
      <c r="L505" s="548"/>
      <c r="M505" s="548"/>
      <c r="N505" s="548"/>
      <c r="O505" s="548"/>
      <c r="P505" s="548"/>
      <c r="Q505" s="548"/>
      <c r="R505" s="548"/>
      <c r="S505" s="548"/>
      <c r="T505" s="548"/>
      <c r="U505" s="548"/>
      <c r="V505" s="548"/>
      <c r="W505" s="548"/>
      <c r="X505" s="548"/>
      <c r="Y505" s="548"/>
      <c r="Z505" s="548"/>
      <c r="AA505" s="548"/>
      <c r="AB505" s="548"/>
      <c r="AC505" s="549"/>
    </row>
    <row r="506" spans="1:68" x14ac:dyDescent="0.2">
      <c r="AM506" s="120"/>
      <c r="AN506" s="120"/>
      <c r="AO506" s="120"/>
      <c r="AP506" s="120"/>
      <c r="AT506" s="120"/>
    </row>
    <row r="508" spans="1:68" ht="15" x14ac:dyDescent="0.25">
      <c r="A508" s="166" t="s">
        <v>232</v>
      </c>
      <c r="B508" s="152" t="s">
        <v>182</v>
      </c>
      <c r="C508" s="152"/>
      <c r="D508" s="152"/>
      <c r="E508" s="152"/>
      <c r="F508" s="152"/>
      <c r="G508" s="152"/>
      <c r="H508" s="152"/>
      <c r="I508" s="152"/>
      <c r="J508" s="152"/>
      <c r="K508" s="152"/>
      <c r="L508" s="152"/>
      <c r="M508" s="152"/>
      <c r="N508" s="152"/>
      <c r="O508" s="152"/>
      <c r="P508" s="152"/>
      <c r="Q508" s="152"/>
      <c r="R508" s="152"/>
      <c r="S508" s="152"/>
      <c r="T508" s="152"/>
      <c r="U508" s="152"/>
      <c r="V508" s="152"/>
      <c r="W508" s="152"/>
      <c r="X508" s="152"/>
      <c r="Y508" s="152"/>
      <c r="Z508" s="152"/>
      <c r="AA508" s="152"/>
      <c r="AB508" s="152"/>
      <c r="AC508" s="152"/>
      <c r="AM508" s="120"/>
      <c r="AN508" s="120"/>
      <c r="AO508" s="120"/>
      <c r="AP508" s="120"/>
      <c r="AT508" s="120"/>
    </row>
    <row r="509" spans="1:68" ht="15" x14ac:dyDescent="0.25">
      <c r="A509" s="166"/>
      <c r="B509" s="166"/>
      <c r="C509" s="166"/>
      <c r="D509" s="166"/>
      <c r="E509" s="166"/>
      <c r="F509" s="166"/>
      <c r="G509" s="166"/>
      <c r="H509" s="166"/>
      <c r="I509" s="166"/>
      <c r="J509" s="166"/>
      <c r="K509" s="166"/>
      <c r="L509" s="166"/>
      <c r="M509" s="166"/>
      <c r="N509" s="166"/>
      <c r="O509" s="166"/>
      <c r="P509" s="166"/>
      <c r="Q509" s="166"/>
      <c r="R509" s="166"/>
      <c r="S509" s="166"/>
      <c r="T509" s="166"/>
      <c r="U509" s="166"/>
      <c r="V509" s="166"/>
      <c r="W509" s="166"/>
      <c r="X509" s="166"/>
      <c r="Y509" s="166"/>
      <c r="Z509" s="166"/>
      <c r="AA509" s="166"/>
      <c r="AB509" s="166"/>
      <c r="AC509" s="166"/>
      <c r="AM509" s="120"/>
      <c r="AN509" s="120"/>
      <c r="AO509" s="120"/>
      <c r="AP509" s="120"/>
      <c r="AT509" s="120"/>
    </row>
    <row r="510" spans="1:68" ht="32.25" customHeight="1" x14ac:dyDescent="0.25">
      <c r="A510" s="566" t="s">
        <v>146</v>
      </c>
      <c r="B510" s="566"/>
      <c r="C510" s="566"/>
      <c r="D510" s="566"/>
      <c r="E510" s="566"/>
      <c r="F510" s="566"/>
      <c r="G510" s="566"/>
      <c r="H510" s="566"/>
      <c r="I510" s="566"/>
      <c r="J510" s="566"/>
      <c r="K510" s="566"/>
      <c r="L510" s="566"/>
      <c r="M510" s="566"/>
      <c r="N510" s="566"/>
      <c r="O510" s="566"/>
      <c r="P510" s="566"/>
      <c r="Q510" s="566"/>
      <c r="R510" s="566"/>
      <c r="S510" s="566"/>
      <c r="T510" s="566"/>
      <c r="U510" s="566"/>
      <c r="V510" s="566"/>
      <c r="W510" s="566"/>
      <c r="X510" s="566"/>
      <c r="Y510" s="566"/>
      <c r="Z510" s="566"/>
      <c r="AA510" s="566"/>
      <c r="AB510" s="566"/>
      <c r="AC510" s="566"/>
      <c r="AE510" s="120" t="s">
        <v>275</v>
      </c>
      <c r="AM510" s="120"/>
      <c r="AN510" s="120"/>
      <c r="AO510" s="120"/>
      <c r="AP510" s="120"/>
      <c r="AT510" s="120"/>
      <c r="BK510" s="381"/>
      <c r="BL510" s="381"/>
      <c r="BM510" s="381"/>
      <c r="BN510" s="381"/>
      <c r="BO510" s="381"/>
      <c r="BP510" s="381"/>
    </row>
    <row r="511" spans="1:68" ht="17.25" customHeight="1" x14ac:dyDescent="0.2">
      <c r="A511" s="700" t="s">
        <v>53</v>
      </c>
      <c r="B511" s="700"/>
      <c r="C511" s="700"/>
      <c r="D511" s="700"/>
      <c r="E511" s="700"/>
      <c r="F511" s="700"/>
      <c r="G511" s="700"/>
      <c r="H511" s="700"/>
      <c r="I511" s="700"/>
      <c r="J511" s="700"/>
      <c r="K511" s="700"/>
      <c r="L511" s="700"/>
      <c r="M511" s="700"/>
      <c r="N511" s="700"/>
      <c r="O511" s="700"/>
      <c r="P511" s="700"/>
      <c r="Q511" s="700"/>
      <c r="R511" s="700"/>
      <c r="S511" s="700"/>
      <c r="T511" s="700"/>
      <c r="U511" s="700"/>
      <c r="V511" s="700"/>
      <c r="W511" s="700"/>
      <c r="X511" s="700"/>
      <c r="Y511" s="581" t="s">
        <v>30</v>
      </c>
      <c r="Z511" s="552"/>
      <c r="AA511" s="552"/>
      <c r="AB511" s="552"/>
      <c r="AC511" s="145"/>
      <c r="AD511" s="6">
        <v>0</v>
      </c>
      <c r="AE511" s="153" t="str">
        <f>IF(AD511=1,AF511,IF(AND(OR(AD514=TRUE,AD515=TRUE,AD516=TRUE,AD517=TRUE,AD518=TRUE,AD519=TRUE),AD511=2),AF512,""))</f>
        <v/>
      </c>
      <c r="AF511" s="120">
        <v>0</v>
      </c>
      <c r="AM511" s="120"/>
      <c r="AN511" s="120"/>
      <c r="AO511" s="120"/>
      <c r="AP511" s="120"/>
      <c r="AT511" s="120"/>
    </row>
    <row r="512" spans="1:68" ht="17.25" customHeight="1" x14ac:dyDescent="0.2">
      <c r="A512" s="700" t="s">
        <v>54</v>
      </c>
      <c r="B512" s="700"/>
      <c r="C512" s="700"/>
      <c r="D512" s="700"/>
      <c r="E512" s="700"/>
      <c r="F512" s="700"/>
      <c r="G512" s="700"/>
      <c r="H512" s="700"/>
      <c r="I512" s="700"/>
      <c r="J512" s="700"/>
      <c r="K512" s="700"/>
      <c r="L512" s="700"/>
      <c r="M512" s="700"/>
      <c r="N512" s="700"/>
      <c r="O512" s="700"/>
      <c r="P512" s="700"/>
      <c r="Q512" s="700"/>
      <c r="R512" s="700"/>
      <c r="S512" s="700"/>
      <c r="T512" s="700"/>
      <c r="U512" s="700"/>
      <c r="V512" s="700"/>
      <c r="W512" s="700"/>
      <c r="X512" s="700"/>
      <c r="Y512" s="581" t="s">
        <v>45</v>
      </c>
      <c r="Z512" s="552"/>
      <c r="AA512" s="552"/>
      <c r="AB512" s="552"/>
      <c r="AC512" s="145"/>
      <c r="AF512" s="120">
        <v>1</v>
      </c>
      <c r="AM512" s="120"/>
      <c r="AN512" s="120"/>
      <c r="AO512" s="120"/>
      <c r="AP512" s="120"/>
      <c r="AT512" s="120"/>
    </row>
    <row r="513" spans="1:46" ht="18.75" customHeight="1" x14ac:dyDescent="0.2">
      <c r="A513" s="147"/>
      <c r="B513" s="487" t="s">
        <v>102</v>
      </c>
      <c r="C513" s="169"/>
      <c r="D513" s="170"/>
      <c r="E513" s="170"/>
      <c r="F513" s="170"/>
      <c r="G513" s="170"/>
      <c r="H513" s="170"/>
      <c r="I513" s="170"/>
      <c r="J513" s="170"/>
      <c r="K513" s="170"/>
      <c r="L513" s="170"/>
      <c r="M513" s="170"/>
      <c r="N513" s="170"/>
      <c r="O513" s="170"/>
      <c r="P513" s="170"/>
      <c r="Q513" s="170"/>
      <c r="R513" s="170"/>
      <c r="S513" s="170"/>
      <c r="T513" s="170"/>
      <c r="U513" s="170"/>
      <c r="V513" s="170"/>
      <c r="W513" s="170"/>
      <c r="X513" s="170"/>
      <c r="Y513" s="171"/>
      <c r="Z513" s="171"/>
      <c r="AA513" s="171"/>
      <c r="AB513" s="171"/>
      <c r="AC513" s="129"/>
      <c r="AE513" s="120" t="s">
        <v>276</v>
      </c>
      <c r="AM513" s="120"/>
      <c r="AN513" s="120"/>
      <c r="AO513" s="120"/>
      <c r="AP513" s="120"/>
      <c r="AT513" s="120"/>
    </row>
    <row r="514" spans="1:46" ht="33.75" customHeight="1" x14ac:dyDescent="0.2">
      <c r="A514" s="147"/>
      <c r="B514" s="172"/>
      <c r="C514" s="653" t="s">
        <v>271</v>
      </c>
      <c r="D514" s="654"/>
      <c r="E514" s="654"/>
      <c r="F514" s="654"/>
      <c r="G514" s="654"/>
      <c r="H514" s="654"/>
      <c r="I514" s="654"/>
      <c r="J514" s="654"/>
      <c r="K514" s="654"/>
      <c r="L514" s="654"/>
      <c r="M514" s="654"/>
      <c r="N514" s="654"/>
      <c r="O514" s="654"/>
      <c r="P514" s="654"/>
      <c r="Q514" s="654"/>
      <c r="R514" s="654"/>
      <c r="S514" s="654"/>
      <c r="T514" s="654"/>
      <c r="U514" s="654"/>
      <c r="V514" s="654"/>
      <c r="W514" s="654"/>
      <c r="X514" s="654"/>
      <c r="Y514" s="173"/>
      <c r="Z514" s="173"/>
      <c r="AA514" s="173"/>
      <c r="AB514" s="174"/>
      <c r="AC514" s="175"/>
      <c r="AD514" s="6" t="b">
        <v>0</v>
      </c>
      <c r="AE514" s="133">
        <f>IF(AND(AD514=FALSE,AD515=FALSE,AD516=FALSE,AD517=FALSE,AD518=FALSE,AD519=FALSE),0,1)</f>
        <v>0</v>
      </c>
      <c r="AF514" s="120" t="s">
        <v>277</v>
      </c>
      <c r="AM514" s="120"/>
      <c r="AN514" s="120"/>
      <c r="AO514" s="120"/>
      <c r="AP514" s="120"/>
      <c r="AT514" s="120"/>
    </row>
    <row r="515" spans="1:46" ht="45" customHeight="1" x14ac:dyDescent="0.2">
      <c r="A515" s="134"/>
      <c r="B515" s="172"/>
      <c r="C515" s="653" t="s">
        <v>272</v>
      </c>
      <c r="D515" s="654"/>
      <c r="E515" s="654"/>
      <c r="F515" s="654"/>
      <c r="G515" s="654"/>
      <c r="H515" s="654"/>
      <c r="I515" s="654"/>
      <c r="J515" s="654"/>
      <c r="K515" s="654"/>
      <c r="L515" s="654"/>
      <c r="M515" s="654"/>
      <c r="N515" s="654"/>
      <c r="O515" s="654"/>
      <c r="P515" s="654"/>
      <c r="Q515" s="654"/>
      <c r="R515" s="654"/>
      <c r="S515" s="654"/>
      <c r="T515" s="654"/>
      <c r="U515" s="654"/>
      <c r="V515" s="654"/>
      <c r="W515" s="654"/>
      <c r="X515" s="654"/>
      <c r="Y515" s="173"/>
      <c r="Z515" s="173"/>
      <c r="AA515" s="173"/>
      <c r="AB515" s="174"/>
      <c r="AC515" s="176"/>
      <c r="AD515" s="6" t="b">
        <v>0</v>
      </c>
      <c r="AM515" s="120"/>
      <c r="AN515" s="120"/>
      <c r="AO515" s="120"/>
      <c r="AP515" s="120"/>
      <c r="AT515" s="120"/>
    </row>
    <row r="516" spans="1:46" ht="47.25" customHeight="1" x14ac:dyDescent="0.2">
      <c r="A516" s="147"/>
      <c r="B516" s="172"/>
      <c r="C516" s="653" t="s">
        <v>273</v>
      </c>
      <c r="D516" s="654"/>
      <c r="E516" s="654"/>
      <c r="F516" s="654"/>
      <c r="G516" s="654"/>
      <c r="H516" s="654"/>
      <c r="I516" s="654"/>
      <c r="J516" s="654"/>
      <c r="K516" s="654"/>
      <c r="L516" s="654"/>
      <c r="M516" s="654"/>
      <c r="N516" s="654"/>
      <c r="O516" s="654"/>
      <c r="P516" s="654"/>
      <c r="Q516" s="654"/>
      <c r="R516" s="654"/>
      <c r="S516" s="654"/>
      <c r="T516" s="654"/>
      <c r="U516" s="654"/>
      <c r="V516" s="654"/>
      <c r="W516" s="654"/>
      <c r="X516" s="654"/>
      <c r="Y516" s="173"/>
      <c r="Z516" s="173"/>
      <c r="AA516" s="173"/>
      <c r="AB516" s="174"/>
      <c r="AC516" s="176"/>
      <c r="AD516" s="119" t="b">
        <v>0</v>
      </c>
      <c r="AM516" s="120"/>
      <c r="AN516" s="120"/>
      <c r="AO516" s="120"/>
      <c r="AP516" s="120"/>
      <c r="AT516" s="120"/>
    </row>
    <row r="517" spans="1:46" ht="17.25" customHeight="1" x14ac:dyDescent="0.2">
      <c r="A517" s="147"/>
      <c r="B517" s="172"/>
      <c r="C517" s="653" t="s">
        <v>274</v>
      </c>
      <c r="D517" s="654"/>
      <c r="E517" s="654"/>
      <c r="F517" s="654"/>
      <c r="G517" s="654"/>
      <c r="H517" s="654"/>
      <c r="I517" s="654"/>
      <c r="J517" s="654"/>
      <c r="K517" s="654"/>
      <c r="L517" s="654"/>
      <c r="M517" s="654"/>
      <c r="N517" s="654"/>
      <c r="O517" s="654"/>
      <c r="P517" s="654"/>
      <c r="Q517" s="654"/>
      <c r="R517" s="654"/>
      <c r="S517" s="654"/>
      <c r="T517" s="654"/>
      <c r="U517" s="654"/>
      <c r="V517" s="654"/>
      <c r="W517" s="654"/>
      <c r="X517" s="654"/>
      <c r="Y517" s="173"/>
      <c r="Z517" s="173"/>
      <c r="AA517" s="173"/>
      <c r="AB517" s="174"/>
      <c r="AC517" s="176"/>
      <c r="AD517" s="6" t="b">
        <v>0</v>
      </c>
      <c r="AM517" s="120"/>
      <c r="AN517" s="120"/>
      <c r="AO517" s="120"/>
      <c r="AP517" s="120"/>
      <c r="AT517" s="120"/>
    </row>
    <row r="518" spans="1:46" ht="48" customHeight="1" x14ac:dyDescent="0.2">
      <c r="A518" s="147"/>
      <c r="B518" s="172"/>
      <c r="C518" s="653" t="s">
        <v>305</v>
      </c>
      <c r="D518" s="654"/>
      <c r="E518" s="654"/>
      <c r="F518" s="654"/>
      <c r="G518" s="654"/>
      <c r="H518" s="654"/>
      <c r="I518" s="654"/>
      <c r="J518" s="654"/>
      <c r="K518" s="654"/>
      <c r="L518" s="654"/>
      <c r="M518" s="654"/>
      <c r="N518" s="654"/>
      <c r="O518" s="654"/>
      <c r="P518" s="654"/>
      <c r="Q518" s="654"/>
      <c r="R518" s="654"/>
      <c r="S518" s="654"/>
      <c r="T518" s="654"/>
      <c r="U518" s="654"/>
      <c r="V518" s="654"/>
      <c r="W518" s="654"/>
      <c r="X518" s="654"/>
      <c r="Y518" s="654"/>
      <c r="Z518" s="173"/>
      <c r="AA518" s="173"/>
      <c r="AB518" s="174"/>
      <c r="AC518" s="176"/>
      <c r="AD518" s="6" t="b">
        <v>0</v>
      </c>
      <c r="AM518" s="120"/>
      <c r="AN518" s="120"/>
      <c r="AO518" s="120"/>
      <c r="AP518" s="120"/>
      <c r="AT518" s="120"/>
    </row>
    <row r="519" spans="1:46" ht="17.25" customHeight="1" x14ac:dyDescent="0.2">
      <c r="A519" s="147"/>
      <c r="B519" s="172"/>
      <c r="C519" s="653" t="s">
        <v>101</v>
      </c>
      <c r="D519" s="654"/>
      <c r="E519" s="654"/>
      <c r="F519" s="654"/>
      <c r="G519" s="654"/>
      <c r="H519" s="654"/>
      <c r="I519" s="654"/>
      <c r="J519" s="654"/>
      <c r="K519" s="654"/>
      <c r="L519" s="654"/>
      <c r="M519" s="654"/>
      <c r="N519" s="654"/>
      <c r="O519" s="654"/>
      <c r="P519" s="654"/>
      <c r="Q519" s="654"/>
      <c r="R519" s="654"/>
      <c r="S519" s="654"/>
      <c r="T519" s="654"/>
      <c r="U519" s="654"/>
      <c r="V519" s="654"/>
      <c r="W519" s="654"/>
      <c r="X519" s="654"/>
      <c r="Y519" s="173"/>
      <c r="Z519" s="173"/>
      <c r="AA519" s="173"/>
      <c r="AB519" s="174"/>
      <c r="AC519" s="176"/>
      <c r="AD519" s="6" t="b">
        <v>0</v>
      </c>
      <c r="AM519" s="120"/>
      <c r="AN519" s="120"/>
      <c r="AO519" s="120"/>
      <c r="AP519" s="120"/>
      <c r="AT519" s="120"/>
    </row>
    <row r="520" spans="1:46" ht="12.75" customHeight="1" x14ac:dyDescent="0.2">
      <c r="A520" s="270"/>
      <c r="B520" s="270"/>
      <c r="C520" s="270"/>
      <c r="D520" s="270"/>
      <c r="E520" s="270"/>
      <c r="F520" s="270"/>
      <c r="G520" s="270"/>
      <c r="H520" s="270"/>
      <c r="I520" s="270"/>
      <c r="J520" s="270"/>
      <c r="K520" s="270"/>
      <c r="L520" s="270"/>
      <c r="M520" s="270"/>
      <c r="N520" s="270"/>
      <c r="O520" s="270"/>
      <c r="P520" s="270"/>
      <c r="Q520" s="270"/>
      <c r="R520" s="270"/>
      <c r="S520" s="270"/>
      <c r="T520" s="270"/>
      <c r="U520" s="270"/>
      <c r="V520" s="270"/>
      <c r="W520" s="270"/>
      <c r="X520" s="270"/>
      <c r="Y520" s="270"/>
      <c r="Z520" s="270"/>
      <c r="AA520" s="270"/>
      <c r="AB520" s="270"/>
      <c r="AC520" s="270"/>
      <c r="AE520" s="177"/>
    </row>
    <row r="521" spans="1:46" ht="15" customHeight="1" x14ac:dyDescent="0.2">
      <c r="A521" s="557" t="s">
        <v>103</v>
      </c>
      <c r="B521" s="558"/>
      <c r="C521" s="558"/>
      <c r="D521" s="558"/>
      <c r="E521" s="558"/>
      <c r="F521" s="558"/>
      <c r="G521" s="558"/>
      <c r="H521" s="558"/>
      <c r="I521" s="558"/>
      <c r="J521" s="558"/>
      <c r="K521" s="558"/>
      <c r="L521" s="558"/>
      <c r="M521" s="558"/>
      <c r="N521" s="558"/>
      <c r="O521" s="558"/>
      <c r="P521" s="558"/>
      <c r="Q521" s="558"/>
      <c r="R521" s="558"/>
      <c r="S521" s="558"/>
      <c r="T521" s="558"/>
      <c r="U521" s="558"/>
      <c r="V521" s="558"/>
      <c r="W521" s="558"/>
      <c r="X521" s="558"/>
      <c r="Y521" s="558"/>
      <c r="Z521" s="558"/>
      <c r="AA521" s="558"/>
      <c r="AB521" s="558"/>
      <c r="AC521" s="559"/>
    </row>
    <row r="522" spans="1:46" x14ac:dyDescent="0.2">
      <c r="A522" s="560"/>
      <c r="B522" s="561"/>
      <c r="C522" s="561"/>
      <c r="D522" s="561"/>
      <c r="E522" s="561"/>
      <c r="F522" s="561"/>
      <c r="G522" s="561"/>
      <c r="H522" s="561"/>
      <c r="I522" s="561"/>
      <c r="J522" s="561"/>
      <c r="K522" s="561"/>
      <c r="L522" s="561"/>
      <c r="M522" s="561"/>
      <c r="N522" s="561"/>
      <c r="O522" s="561"/>
      <c r="P522" s="561"/>
      <c r="Q522" s="561"/>
      <c r="R522" s="561"/>
      <c r="S522" s="561"/>
      <c r="T522" s="561"/>
      <c r="U522" s="561"/>
      <c r="V522" s="561"/>
      <c r="W522" s="561"/>
      <c r="X522" s="561"/>
      <c r="Y522" s="561"/>
      <c r="Z522" s="561"/>
      <c r="AA522" s="561"/>
      <c r="AB522" s="561"/>
      <c r="AC522" s="562"/>
      <c r="AT522" s="328">
        <f>A522</f>
        <v>0</v>
      </c>
    </row>
    <row r="523" spans="1:46" x14ac:dyDescent="0.2">
      <c r="AC523" s="120"/>
    </row>
    <row r="524" spans="1:46" ht="45" customHeight="1" x14ac:dyDescent="0.2">
      <c r="A524" s="550" t="s">
        <v>306</v>
      </c>
      <c r="B524" s="551"/>
      <c r="C524" s="548" t="s">
        <v>314</v>
      </c>
      <c r="D524" s="548"/>
      <c r="E524" s="548"/>
      <c r="F524" s="548"/>
      <c r="G524" s="548"/>
      <c r="H524" s="548"/>
      <c r="I524" s="548"/>
      <c r="J524" s="548"/>
      <c r="K524" s="548"/>
      <c r="L524" s="548"/>
      <c r="M524" s="548"/>
      <c r="N524" s="548"/>
      <c r="O524" s="548"/>
      <c r="P524" s="548"/>
      <c r="Q524" s="548"/>
      <c r="R524" s="548"/>
      <c r="S524" s="548"/>
      <c r="T524" s="548"/>
      <c r="U524" s="548"/>
      <c r="V524" s="548"/>
      <c r="W524" s="548"/>
      <c r="X524" s="548"/>
      <c r="Y524" s="548"/>
      <c r="Z524" s="548"/>
      <c r="AA524" s="548"/>
      <c r="AB524" s="548"/>
      <c r="AC524" s="549"/>
    </row>
    <row r="525" spans="1:46" ht="15" customHeight="1" x14ac:dyDescent="0.2"/>
    <row r="526" spans="1:46" ht="13.5" customHeight="1" x14ac:dyDescent="0.2"/>
    <row r="527" spans="1:46" ht="15" x14ac:dyDescent="0.25">
      <c r="A527" s="152" t="s">
        <v>230</v>
      </c>
      <c r="B527" s="676" t="s">
        <v>231</v>
      </c>
      <c r="C527" s="676"/>
      <c r="D527" s="676"/>
      <c r="E527" s="676"/>
      <c r="F527" s="676"/>
      <c r="G527" s="676"/>
      <c r="H527" s="676"/>
      <c r="I527" s="676"/>
      <c r="J527" s="676"/>
      <c r="K527" s="676"/>
      <c r="L527" s="676"/>
      <c r="M527" s="676"/>
      <c r="N527" s="676"/>
      <c r="O527" s="676"/>
      <c r="P527" s="676"/>
      <c r="Q527" s="676"/>
      <c r="R527" s="676"/>
      <c r="S527" s="676"/>
      <c r="T527" s="676"/>
      <c r="U527" s="676"/>
      <c r="V527" s="676"/>
      <c r="W527" s="676"/>
      <c r="X527" s="676"/>
      <c r="Y527" s="676"/>
      <c r="Z527" s="676"/>
      <c r="AA527" s="676"/>
      <c r="AB527" s="676"/>
      <c r="AC527" s="676"/>
    </row>
    <row r="528" spans="1:46" x14ac:dyDescent="0.2">
      <c r="Q528" s="157"/>
    </row>
    <row r="529" spans="1:64" ht="33" customHeight="1" x14ac:dyDescent="0.25">
      <c r="A529" s="566" t="s">
        <v>229</v>
      </c>
      <c r="B529" s="566"/>
      <c r="C529" s="566"/>
      <c r="D529" s="566"/>
      <c r="E529" s="566"/>
      <c r="F529" s="566"/>
      <c r="G529" s="566"/>
      <c r="H529" s="566"/>
      <c r="I529" s="566"/>
      <c r="J529" s="566"/>
      <c r="K529" s="566"/>
      <c r="L529" s="566"/>
      <c r="M529" s="566"/>
      <c r="N529" s="566"/>
      <c r="O529" s="566"/>
      <c r="P529" s="566"/>
      <c r="Q529" s="566"/>
      <c r="R529" s="566"/>
      <c r="S529" s="566"/>
      <c r="T529" s="566"/>
      <c r="U529" s="566"/>
      <c r="V529" s="566"/>
      <c r="W529" s="566"/>
      <c r="X529" s="566"/>
      <c r="Y529" s="566"/>
      <c r="Z529" s="566"/>
      <c r="AA529" s="566"/>
      <c r="AB529" s="566"/>
      <c r="AC529" s="566"/>
      <c r="BL529" s="381"/>
    </row>
    <row r="530" spans="1:64" ht="27.75" customHeight="1" x14ac:dyDescent="0.2">
      <c r="A530" s="640" t="s">
        <v>138</v>
      </c>
      <c r="B530" s="633"/>
      <c r="C530" s="633"/>
      <c r="D530" s="633"/>
      <c r="E530" s="633"/>
      <c r="F530" s="633"/>
      <c r="G530" s="633"/>
      <c r="H530" s="633"/>
      <c r="I530" s="633"/>
      <c r="J530" s="633"/>
      <c r="K530" s="633"/>
      <c r="L530" s="633"/>
      <c r="M530" s="633"/>
      <c r="N530" s="633"/>
      <c r="O530" s="633"/>
      <c r="P530" s="633"/>
      <c r="Q530" s="633"/>
      <c r="R530" s="633"/>
      <c r="S530" s="633"/>
      <c r="T530" s="633"/>
      <c r="U530" s="633"/>
      <c r="V530" s="633"/>
      <c r="W530" s="633"/>
      <c r="X530" s="634"/>
      <c r="Y530" s="575" t="s">
        <v>44</v>
      </c>
      <c r="Z530" s="576"/>
      <c r="AA530" s="576"/>
      <c r="AB530" s="577"/>
      <c r="AC530" s="145"/>
      <c r="AD530" s="6">
        <v>0</v>
      </c>
      <c r="AE530" s="153" t="str">
        <f>IF(AD530=1,AF530,IF(AD530=2,AF531,IF(AD530=3,AF532,IF(AD530=4,AF533,""))))</f>
        <v/>
      </c>
      <c r="AF530" s="120">
        <v>-1</v>
      </c>
    </row>
    <row r="531" spans="1:64" ht="74.25" customHeight="1" x14ac:dyDescent="0.2">
      <c r="A531" s="640" t="s">
        <v>139</v>
      </c>
      <c r="B531" s="633"/>
      <c r="C531" s="633"/>
      <c r="D531" s="633"/>
      <c r="E531" s="633"/>
      <c r="F531" s="633"/>
      <c r="G531" s="633"/>
      <c r="H531" s="633"/>
      <c r="I531" s="633"/>
      <c r="J531" s="633"/>
      <c r="K531" s="633"/>
      <c r="L531" s="633"/>
      <c r="M531" s="633"/>
      <c r="N531" s="633"/>
      <c r="O531" s="633"/>
      <c r="P531" s="633"/>
      <c r="Q531" s="633"/>
      <c r="R531" s="633"/>
      <c r="S531" s="633"/>
      <c r="T531" s="633"/>
      <c r="U531" s="633"/>
      <c r="V531" s="633"/>
      <c r="W531" s="633"/>
      <c r="X531" s="634"/>
      <c r="Y531" s="575" t="s">
        <v>30</v>
      </c>
      <c r="Z531" s="576"/>
      <c r="AA531" s="576"/>
      <c r="AB531" s="577"/>
      <c r="AC531" s="145"/>
      <c r="AF531" s="120">
        <v>0</v>
      </c>
    </row>
    <row r="532" spans="1:64" ht="31.5" customHeight="1" x14ac:dyDescent="0.2">
      <c r="A532" s="640" t="s">
        <v>140</v>
      </c>
      <c r="B532" s="633"/>
      <c r="C532" s="633"/>
      <c r="D532" s="633"/>
      <c r="E532" s="633"/>
      <c r="F532" s="633"/>
      <c r="G532" s="633"/>
      <c r="H532" s="633"/>
      <c r="I532" s="633"/>
      <c r="J532" s="633"/>
      <c r="K532" s="633"/>
      <c r="L532" s="633"/>
      <c r="M532" s="633"/>
      <c r="N532" s="633"/>
      <c r="O532" s="633"/>
      <c r="P532" s="633"/>
      <c r="Q532" s="633"/>
      <c r="R532" s="633"/>
      <c r="S532" s="633"/>
      <c r="T532" s="633"/>
      <c r="U532" s="633"/>
      <c r="V532" s="633"/>
      <c r="W532" s="633"/>
      <c r="X532" s="634"/>
      <c r="Y532" s="575" t="s">
        <v>32</v>
      </c>
      <c r="Z532" s="576"/>
      <c r="AA532" s="576"/>
      <c r="AB532" s="577"/>
      <c r="AC532" s="145"/>
      <c r="AF532" s="120">
        <v>0.5</v>
      </c>
    </row>
    <row r="533" spans="1:64" ht="30" customHeight="1" x14ac:dyDescent="0.2">
      <c r="A533" s="640" t="s">
        <v>223</v>
      </c>
      <c r="B533" s="633"/>
      <c r="C533" s="633"/>
      <c r="D533" s="633"/>
      <c r="E533" s="633"/>
      <c r="F533" s="633"/>
      <c r="G533" s="633"/>
      <c r="H533" s="633"/>
      <c r="I533" s="633"/>
      <c r="J533" s="633"/>
      <c r="K533" s="633"/>
      <c r="L533" s="633"/>
      <c r="M533" s="633"/>
      <c r="N533" s="633"/>
      <c r="O533" s="633"/>
      <c r="P533" s="633"/>
      <c r="Q533" s="633"/>
      <c r="R533" s="633"/>
      <c r="S533" s="633"/>
      <c r="T533" s="633"/>
      <c r="U533" s="633"/>
      <c r="V533" s="633"/>
      <c r="W533" s="633"/>
      <c r="X533" s="634"/>
      <c r="Y533" s="575" t="s">
        <v>45</v>
      </c>
      <c r="Z533" s="576"/>
      <c r="AA533" s="576"/>
      <c r="AB533" s="577"/>
      <c r="AC533" s="145"/>
      <c r="AF533" s="120">
        <v>1</v>
      </c>
    </row>
    <row r="535" spans="1:64" ht="15" customHeight="1" x14ac:dyDescent="0.2">
      <c r="A535" s="557" t="s">
        <v>103</v>
      </c>
      <c r="B535" s="558"/>
      <c r="C535" s="558"/>
      <c r="D535" s="558"/>
      <c r="E535" s="558"/>
      <c r="F535" s="558"/>
      <c r="G535" s="558"/>
      <c r="H535" s="558"/>
      <c r="I535" s="558"/>
      <c r="J535" s="558"/>
      <c r="K535" s="558"/>
      <c r="L535" s="558"/>
      <c r="M535" s="558"/>
      <c r="N535" s="558"/>
      <c r="O535" s="558"/>
      <c r="P535" s="558"/>
      <c r="Q535" s="558"/>
      <c r="R535" s="558"/>
      <c r="S535" s="558"/>
      <c r="T535" s="558"/>
      <c r="U535" s="558"/>
      <c r="V535" s="558"/>
      <c r="W535" s="558"/>
      <c r="X535" s="558"/>
      <c r="Y535" s="558"/>
      <c r="Z535" s="558"/>
      <c r="AA535" s="558"/>
      <c r="AB535" s="558"/>
      <c r="AC535" s="559"/>
    </row>
    <row r="536" spans="1:64" x14ac:dyDescent="0.2">
      <c r="A536" s="560"/>
      <c r="B536" s="561"/>
      <c r="C536" s="561"/>
      <c r="D536" s="561"/>
      <c r="E536" s="561"/>
      <c r="F536" s="561"/>
      <c r="G536" s="561"/>
      <c r="H536" s="561"/>
      <c r="I536" s="561"/>
      <c r="J536" s="561"/>
      <c r="K536" s="561"/>
      <c r="L536" s="561"/>
      <c r="M536" s="561"/>
      <c r="N536" s="561"/>
      <c r="O536" s="561"/>
      <c r="P536" s="561"/>
      <c r="Q536" s="561"/>
      <c r="R536" s="561"/>
      <c r="S536" s="561"/>
      <c r="T536" s="561"/>
      <c r="U536" s="561"/>
      <c r="V536" s="561"/>
      <c r="W536" s="561"/>
      <c r="X536" s="561"/>
      <c r="Y536" s="561"/>
      <c r="Z536" s="561"/>
      <c r="AA536" s="561"/>
      <c r="AB536" s="561"/>
      <c r="AC536" s="562"/>
      <c r="AT536" s="328">
        <f>A536</f>
        <v>0</v>
      </c>
    </row>
    <row r="537" spans="1:64" x14ac:dyDescent="0.2">
      <c r="AC537" s="120"/>
    </row>
    <row r="538" spans="1:64" ht="45" customHeight="1" x14ac:dyDescent="0.2">
      <c r="A538" s="550" t="s">
        <v>306</v>
      </c>
      <c r="B538" s="551"/>
      <c r="C538" s="548" t="s">
        <v>315</v>
      </c>
      <c r="D538" s="548"/>
      <c r="E538" s="548"/>
      <c r="F538" s="548"/>
      <c r="G538" s="548"/>
      <c r="H538" s="548"/>
      <c r="I538" s="548"/>
      <c r="J538" s="548"/>
      <c r="K538" s="548"/>
      <c r="L538" s="548"/>
      <c r="M538" s="548"/>
      <c r="N538" s="548"/>
      <c r="O538" s="548"/>
      <c r="P538" s="548"/>
      <c r="Q538" s="548"/>
      <c r="R538" s="548"/>
      <c r="S538" s="548"/>
      <c r="T538" s="548"/>
      <c r="U538" s="548"/>
      <c r="V538" s="548"/>
      <c r="W538" s="548"/>
      <c r="X538" s="548"/>
      <c r="Y538" s="548"/>
      <c r="Z538" s="548"/>
      <c r="AA538" s="548"/>
      <c r="AB538" s="548"/>
      <c r="AC538" s="549"/>
    </row>
    <row r="539" spans="1:64" x14ac:dyDescent="0.2">
      <c r="AM539" s="120"/>
      <c r="AN539" s="120"/>
      <c r="AO539" s="120"/>
      <c r="AP539" s="120"/>
      <c r="AT539" s="120"/>
    </row>
    <row r="541" spans="1:64" ht="15" x14ac:dyDescent="0.25">
      <c r="A541" s="655" t="s">
        <v>249</v>
      </c>
      <c r="B541" s="655"/>
      <c r="C541" s="655"/>
      <c r="D541" s="655"/>
      <c r="E541" s="655"/>
      <c r="F541" s="655"/>
      <c r="G541" s="655"/>
      <c r="H541" s="655"/>
      <c r="I541" s="655"/>
      <c r="J541" s="655"/>
      <c r="K541" s="655"/>
      <c r="L541" s="655"/>
      <c r="M541" s="655"/>
      <c r="N541" s="655"/>
      <c r="O541" s="655"/>
      <c r="P541" s="655"/>
      <c r="Q541" s="655"/>
      <c r="R541" s="655"/>
      <c r="S541" s="655"/>
      <c r="T541" s="655"/>
      <c r="U541" s="655"/>
      <c r="V541" s="655"/>
      <c r="W541" s="655"/>
      <c r="X541" s="655"/>
      <c r="Y541" s="655"/>
      <c r="Z541" s="655"/>
      <c r="AA541" s="655"/>
      <c r="AB541" s="655"/>
      <c r="AC541" s="655"/>
      <c r="AM541" s="120"/>
      <c r="AN541" s="120"/>
      <c r="AO541" s="120"/>
      <c r="AP541" s="120"/>
      <c r="AT541" s="120"/>
    </row>
    <row r="542" spans="1:64" x14ac:dyDescent="0.2">
      <c r="Q542" s="157"/>
      <c r="AM542" s="120"/>
      <c r="AN542" s="120"/>
      <c r="AO542" s="120"/>
      <c r="AP542" s="120"/>
      <c r="AT542" s="120"/>
    </row>
    <row r="543" spans="1:64" ht="39" customHeight="1" x14ac:dyDescent="0.2">
      <c r="A543" s="675" t="s">
        <v>250</v>
      </c>
      <c r="B543" s="675"/>
      <c r="C543" s="675"/>
      <c r="D543" s="675"/>
      <c r="E543" s="675"/>
      <c r="F543" s="675"/>
      <c r="G543" s="675"/>
      <c r="H543" s="675"/>
      <c r="I543" s="675"/>
      <c r="J543" s="675"/>
      <c r="K543" s="675"/>
      <c r="L543" s="675"/>
      <c r="M543" s="675"/>
      <c r="N543" s="675"/>
      <c r="O543" s="675"/>
      <c r="P543" s="675"/>
      <c r="Q543" s="675"/>
      <c r="R543" s="675"/>
      <c r="S543" s="675"/>
      <c r="T543" s="675"/>
      <c r="U543" s="675"/>
      <c r="V543" s="675"/>
      <c r="W543" s="675"/>
      <c r="X543" s="675"/>
      <c r="Y543" s="675"/>
      <c r="Z543" s="675"/>
      <c r="AA543" s="675"/>
      <c r="AB543" s="675"/>
      <c r="AC543" s="675"/>
      <c r="AG543" s="178" t="s">
        <v>152</v>
      </c>
      <c r="AH543" s="179"/>
      <c r="AI543" s="179"/>
      <c r="AJ543" s="179"/>
      <c r="AK543" s="180"/>
      <c r="AM543" s="120"/>
      <c r="AN543" s="120"/>
      <c r="AO543" s="120"/>
      <c r="AP543" s="120"/>
      <c r="AT543" s="120"/>
    </row>
    <row r="544" spans="1:64" ht="37.5" customHeight="1" x14ac:dyDescent="0.2">
      <c r="A544" s="632" t="s">
        <v>251</v>
      </c>
      <c r="B544" s="633"/>
      <c r="C544" s="633"/>
      <c r="D544" s="633"/>
      <c r="E544" s="633"/>
      <c r="F544" s="633"/>
      <c r="G544" s="633"/>
      <c r="H544" s="633"/>
      <c r="I544" s="633"/>
      <c r="J544" s="633"/>
      <c r="K544" s="633"/>
      <c r="L544" s="633"/>
      <c r="M544" s="633"/>
      <c r="N544" s="633"/>
      <c r="O544" s="633"/>
      <c r="P544" s="633"/>
      <c r="Q544" s="633"/>
      <c r="R544" s="633"/>
      <c r="S544" s="633"/>
      <c r="T544" s="633"/>
      <c r="U544" s="633"/>
      <c r="V544" s="633"/>
      <c r="W544" s="633"/>
      <c r="X544" s="633"/>
      <c r="Y544" s="634"/>
      <c r="Z544" s="662" t="s">
        <v>59</v>
      </c>
      <c r="AA544" s="663"/>
      <c r="AB544" s="663"/>
      <c r="AC544" s="664"/>
      <c r="AD544" s="279" t="s">
        <v>283</v>
      </c>
      <c r="AF544" s="151"/>
      <c r="AG544" s="181" t="s">
        <v>150</v>
      </c>
      <c r="AH544" s="278" t="s">
        <v>147</v>
      </c>
      <c r="AI544" s="278"/>
      <c r="AJ544" s="281" t="s">
        <v>149</v>
      </c>
      <c r="AK544" s="182"/>
      <c r="AM544" s="120"/>
      <c r="AN544" s="120"/>
      <c r="AO544" s="120"/>
      <c r="AP544" s="120"/>
      <c r="AT544" s="120"/>
    </row>
    <row r="545" spans="1:46" ht="22.5" customHeight="1" x14ac:dyDescent="0.2">
      <c r="A545" s="183"/>
      <c r="B545" s="635" t="s">
        <v>33</v>
      </c>
      <c r="C545" s="636"/>
      <c r="D545" s="636"/>
      <c r="E545" s="636"/>
      <c r="F545" s="636"/>
      <c r="G545" s="636"/>
      <c r="H545" s="636"/>
      <c r="I545" s="636"/>
      <c r="J545" s="636"/>
      <c r="K545" s="184"/>
      <c r="L545" s="185"/>
      <c r="M545" s="183"/>
      <c r="N545" s="635" t="s">
        <v>57</v>
      </c>
      <c r="O545" s="636"/>
      <c r="P545" s="636"/>
      <c r="Q545" s="636"/>
      <c r="R545" s="636"/>
      <c r="S545" s="636"/>
      <c r="T545" s="636"/>
      <c r="U545" s="636"/>
      <c r="V545" s="636"/>
      <c r="W545" s="636"/>
      <c r="X545" s="636"/>
      <c r="Y545" s="636"/>
      <c r="Z545" s="665"/>
      <c r="AA545" s="666"/>
      <c r="AB545" s="666"/>
      <c r="AC545" s="667"/>
      <c r="AD545" s="211" t="b">
        <v>0</v>
      </c>
      <c r="AE545" s="204" t="b">
        <v>0</v>
      </c>
      <c r="AG545" s="282" t="str">
        <f>IF(AJ545="","",IF(LEN(AJ545)=2,-0.5,-1))</f>
        <v/>
      </c>
      <c r="AH545" s="280" t="str">
        <f>IF(AD545=FALSE,"","1;")</f>
        <v/>
      </c>
      <c r="AI545" s="280" t="str">
        <f>IF(AE545=FALSE,"","4;")</f>
        <v/>
      </c>
      <c r="AJ545" s="153" t="str">
        <f>CONCATENATE(AH545,AH546,AH547,AI545,AI546,AI547)</f>
        <v/>
      </c>
      <c r="AK545" s="182"/>
      <c r="AM545" s="120"/>
      <c r="AN545" s="120"/>
      <c r="AO545" s="120"/>
      <c r="AP545" s="120"/>
      <c r="AT545" s="120"/>
    </row>
    <row r="546" spans="1:46" ht="22.5" customHeight="1" x14ac:dyDescent="0.2">
      <c r="A546" s="183"/>
      <c r="B546" s="635" t="s">
        <v>55</v>
      </c>
      <c r="C546" s="636"/>
      <c r="D546" s="636"/>
      <c r="E546" s="636"/>
      <c r="F546" s="636"/>
      <c r="G546" s="636"/>
      <c r="H546" s="636"/>
      <c r="I546" s="636"/>
      <c r="J546" s="636"/>
      <c r="K546" s="184"/>
      <c r="L546" s="185"/>
      <c r="M546" s="183"/>
      <c r="N546" s="635" t="s">
        <v>58</v>
      </c>
      <c r="O546" s="636"/>
      <c r="P546" s="636"/>
      <c r="Q546" s="636"/>
      <c r="R546" s="636"/>
      <c r="S546" s="636"/>
      <c r="T546" s="636"/>
      <c r="U546" s="636"/>
      <c r="V546" s="636"/>
      <c r="W546" s="636"/>
      <c r="X546" s="636"/>
      <c r="Y546" s="636"/>
      <c r="Z546" s="665"/>
      <c r="AA546" s="666"/>
      <c r="AB546" s="666"/>
      <c r="AC546" s="667"/>
      <c r="AD546" s="212" t="b">
        <v>0</v>
      </c>
      <c r="AE546" s="205" t="b">
        <v>0</v>
      </c>
      <c r="AG546" s="186"/>
      <c r="AH546" s="280" t="str">
        <f>IF(AD546=FALSE,"","2;")</f>
        <v/>
      </c>
      <c r="AI546" s="280" t="str">
        <f>IF(AE546=FALSE,"","5;")</f>
        <v/>
      </c>
      <c r="AJ546" s="134"/>
      <c r="AK546" s="732" t="s">
        <v>153</v>
      </c>
      <c r="AM546" s="120"/>
      <c r="AN546" s="120"/>
      <c r="AO546" s="120"/>
      <c r="AP546" s="120"/>
      <c r="AT546" s="120"/>
    </row>
    <row r="547" spans="1:46" ht="34.5" customHeight="1" x14ac:dyDescent="0.2">
      <c r="A547" s="187"/>
      <c r="B547" s="673" t="s">
        <v>56</v>
      </c>
      <c r="C547" s="674"/>
      <c r="D547" s="674"/>
      <c r="E547" s="674"/>
      <c r="F547" s="674"/>
      <c r="G547" s="674"/>
      <c r="H547" s="674"/>
      <c r="I547" s="674"/>
      <c r="J547" s="674"/>
      <c r="K547" s="188"/>
      <c r="L547" s="189"/>
      <c r="M547" s="187"/>
      <c r="N547" s="659" t="s">
        <v>552</v>
      </c>
      <c r="O547" s="660"/>
      <c r="P547" s="660"/>
      <c r="Q547" s="660"/>
      <c r="R547" s="660"/>
      <c r="S547" s="660"/>
      <c r="T547" s="660"/>
      <c r="U547" s="660"/>
      <c r="V547" s="660"/>
      <c r="W547" s="660"/>
      <c r="X547" s="660"/>
      <c r="Y547" s="661"/>
      <c r="Z547" s="668"/>
      <c r="AA547" s="669"/>
      <c r="AB547" s="669"/>
      <c r="AC547" s="670"/>
      <c r="AD547" s="213" t="b">
        <v>0</v>
      </c>
      <c r="AE547" s="206" t="b">
        <v>0</v>
      </c>
      <c r="AG547" s="186"/>
      <c r="AH547" s="280" t="str">
        <f>IF(AD547=FALSE,"","3;")</f>
        <v/>
      </c>
      <c r="AI547" s="280" t="str">
        <f>IF(AE547=FALSE,"","6;")</f>
        <v/>
      </c>
      <c r="AJ547" s="134"/>
      <c r="AK547" s="733"/>
      <c r="AM547" s="120"/>
      <c r="AN547" s="120"/>
      <c r="AO547" s="120"/>
      <c r="AP547" s="120"/>
      <c r="AT547" s="120"/>
    </row>
    <row r="548" spans="1:46" ht="40.5" customHeight="1" x14ac:dyDescent="0.2">
      <c r="A548" s="191"/>
      <c r="B548" s="671" t="s">
        <v>252</v>
      </c>
      <c r="C548" s="671"/>
      <c r="D548" s="671"/>
      <c r="E548" s="671"/>
      <c r="F548" s="671"/>
      <c r="G548" s="671"/>
      <c r="H548" s="671"/>
      <c r="I548" s="671"/>
      <c r="J548" s="671"/>
      <c r="K548" s="671"/>
      <c r="L548" s="671"/>
      <c r="M548" s="671"/>
      <c r="N548" s="671"/>
      <c r="O548" s="671"/>
      <c r="P548" s="671"/>
      <c r="Q548" s="671"/>
      <c r="R548" s="671"/>
      <c r="S548" s="671"/>
      <c r="T548" s="671"/>
      <c r="U548" s="671"/>
      <c r="V548" s="671"/>
      <c r="W548" s="671"/>
      <c r="X548" s="671"/>
      <c r="Y548" s="672"/>
      <c r="Z548" s="646" t="s">
        <v>30</v>
      </c>
      <c r="AA548" s="647"/>
      <c r="AB548" s="647"/>
      <c r="AC548" s="648"/>
      <c r="AD548" s="212" t="b">
        <v>0</v>
      </c>
      <c r="AE548" s="205"/>
      <c r="AG548" s="186"/>
      <c r="AH548" s="134"/>
      <c r="AI548" s="134"/>
      <c r="AJ548" s="134"/>
      <c r="AK548" s="283" t="str">
        <f>IF(AD548=TRUE,"x","")</f>
        <v/>
      </c>
      <c r="AM548" s="120"/>
      <c r="AN548" s="120"/>
      <c r="AO548" s="120"/>
      <c r="AP548" s="120"/>
      <c r="AT548" s="120"/>
    </row>
    <row r="549" spans="1:46" ht="39.75" customHeight="1" x14ac:dyDescent="0.2">
      <c r="A549" s="632" t="s">
        <v>253</v>
      </c>
      <c r="B549" s="633"/>
      <c r="C549" s="633"/>
      <c r="D549" s="633"/>
      <c r="E549" s="633"/>
      <c r="F549" s="633"/>
      <c r="G549" s="633"/>
      <c r="H549" s="633"/>
      <c r="I549" s="633"/>
      <c r="J549" s="633"/>
      <c r="K549" s="633"/>
      <c r="L549" s="633"/>
      <c r="M549" s="633"/>
      <c r="N549" s="633"/>
      <c r="O549" s="633"/>
      <c r="P549" s="633"/>
      <c r="Q549" s="633"/>
      <c r="R549" s="633"/>
      <c r="S549" s="633"/>
      <c r="T549" s="633"/>
      <c r="U549" s="633"/>
      <c r="V549" s="633"/>
      <c r="W549" s="633"/>
      <c r="X549" s="633"/>
      <c r="Y549" s="634"/>
      <c r="Z549" s="662" t="s">
        <v>60</v>
      </c>
      <c r="AA549" s="663"/>
      <c r="AB549" s="663"/>
      <c r="AC549" s="664"/>
      <c r="AD549" s="212"/>
      <c r="AE549" s="205"/>
      <c r="AG549" s="181" t="s">
        <v>151</v>
      </c>
      <c r="AH549" s="278" t="s">
        <v>148</v>
      </c>
      <c r="AI549" s="278"/>
      <c r="AJ549" s="281" t="s">
        <v>149</v>
      </c>
      <c r="AK549" s="182"/>
      <c r="AM549" s="120"/>
      <c r="AN549" s="120"/>
      <c r="AO549" s="120"/>
      <c r="AP549" s="120"/>
      <c r="AT549" s="120"/>
    </row>
    <row r="550" spans="1:46" ht="22.5" customHeight="1" x14ac:dyDescent="0.2">
      <c r="A550" s="183"/>
      <c r="B550" s="635" t="s">
        <v>33</v>
      </c>
      <c r="C550" s="636"/>
      <c r="D550" s="636"/>
      <c r="E550" s="636"/>
      <c r="F550" s="636"/>
      <c r="G550" s="636"/>
      <c r="H550" s="636"/>
      <c r="I550" s="636"/>
      <c r="J550" s="636"/>
      <c r="K550" s="184"/>
      <c r="L550" s="185"/>
      <c r="M550" s="183"/>
      <c r="N550" s="635" t="s">
        <v>57</v>
      </c>
      <c r="O550" s="636"/>
      <c r="P550" s="636"/>
      <c r="Q550" s="636"/>
      <c r="R550" s="636"/>
      <c r="S550" s="636"/>
      <c r="T550" s="636"/>
      <c r="U550" s="636"/>
      <c r="V550" s="636"/>
      <c r="W550" s="636"/>
      <c r="X550" s="636"/>
      <c r="Y550" s="636"/>
      <c r="Z550" s="665"/>
      <c r="AA550" s="666"/>
      <c r="AB550" s="666"/>
      <c r="AC550" s="667"/>
      <c r="AD550" s="211" t="b">
        <v>0</v>
      </c>
      <c r="AE550" s="204" t="b">
        <v>0</v>
      </c>
      <c r="AG550" s="282" t="str">
        <f>IF(AJ550="","",IF(LEN(AJ550)=2,0.5,1))</f>
        <v/>
      </c>
      <c r="AH550" s="280" t="str">
        <f>IF(AD550=FALSE,"","1;")</f>
        <v/>
      </c>
      <c r="AI550" s="280" t="str">
        <f>IF(AE550=FALSE,"","4;")</f>
        <v/>
      </c>
      <c r="AJ550" s="153" t="str">
        <f>CONCATENATE(AH550,AH551,AH552,AI550,AI551,AI552)</f>
        <v/>
      </c>
      <c r="AK550" s="182"/>
      <c r="AM550" s="120"/>
      <c r="AN550" s="120"/>
      <c r="AO550" s="120"/>
      <c r="AP550" s="120"/>
      <c r="AT550" s="120"/>
    </row>
    <row r="551" spans="1:46" ht="22.5" customHeight="1" x14ac:dyDescent="0.2">
      <c r="A551" s="183"/>
      <c r="B551" s="635" t="s">
        <v>55</v>
      </c>
      <c r="C551" s="636"/>
      <c r="D551" s="636"/>
      <c r="E551" s="636"/>
      <c r="F551" s="636"/>
      <c r="G551" s="636"/>
      <c r="H551" s="636"/>
      <c r="I551" s="636"/>
      <c r="J551" s="636"/>
      <c r="K551" s="184"/>
      <c r="L551" s="185"/>
      <c r="M551" s="183"/>
      <c r="N551" s="635" t="s">
        <v>58</v>
      </c>
      <c r="O551" s="636"/>
      <c r="P551" s="636"/>
      <c r="Q551" s="636"/>
      <c r="R551" s="636"/>
      <c r="S551" s="636"/>
      <c r="T551" s="636"/>
      <c r="U551" s="636"/>
      <c r="V551" s="636"/>
      <c r="W551" s="636"/>
      <c r="X551" s="636"/>
      <c r="Y551" s="636"/>
      <c r="Z551" s="665"/>
      <c r="AA551" s="666"/>
      <c r="AB551" s="666"/>
      <c r="AC551" s="667"/>
      <c r="AD551" s="212" t="b">
        <v>0</v>
      </c>
      <c r="AE551" s="205" t="b">
        <v>0</v>
      </c>
      <c r="AG551" s="186"/>
      <c r="AH551" s="280" t="str">
        <f>IF(AD551=FALSE,"","2;")</f>
        <v/>
      </c>
      <c r="AI551" s="280" t="str">
        <f>IF(AE551=FALSE,"","5;")</f>
        <v/>
      </c>
      <c r="AJ551" s="134"/>
      <c r="AK551" s="182"/>
      <c r="AM551" s="120"/>
      <c r="AN551" s="120"/>
      <c r="AO551" s="120"/>
      <c r="AP551" s="120"/>
      <c r="AT551" s="120"/>
    </row>
    <row r="552" spans="1:46" ht="27.75" customHeight="1" x14ac:dyDescent="0.2">
      <c r="A552" s="183"/>
      <c r="B552" s="635" t="s">
        <v>56</v>
      </c>
      <c r="C552" s="636"/>
      <c r="D552" s="636"/>
      <c r="E552" s="636"/>
      <c r="F552" s="636"/>
      <c r="G552" s="636"/>
      <c r="H552" s="636"/>
      <c r="I552" s="636"/>
      <c r="J552" s="636"/>
      <c r="K552" s="184"/>
      <c r="L552" s="185"/>
      <c r="M552" s="183"/>
      <c r="N552" s="699" t="s">
        <v>552</v>
      </c>
      <c r="O552" s="661"/>
      <c r="P552" s="661"/>
      <c r="Q552" s="661"/>
      <c r="R552" s="661"/>
      <c r="S552" s="661"/>
      <c r="T552" s="661"/>
      <c r="U552" s="661"/>
      <c r="V552" s="661"/>
      <c r="W552" s="661"/>
      <c r="X552" s="661"/>
      <c r="Y552" s="661"/>
      <c r="Z552" s="668"/>
      <c r="AA552" s="669"/>
      <c r="AB552" s="669"/>
      <c r="AC552" s="670"/>
      <c r="AD552" s="213" t="b">
        <v>0</v>
      </c>
      <c r="AE552" s="206" t="b">
        <v>0</v>
      </c>
      <c r="AG552" s="186"/>
      <c r="AH552" s="280" t="str">
        <f>IF(AD552=FALSE,"","3;")</f>
        <v/>
      </c>
      <c r="AI552" s="280" t="str">
        <f>IF(AE552=FALSE,"","6;")</f>
        <v/>
      </c>
      <c r="AJ552" s="134"/>
      <c r="AK552" s="182"/>
      <c r="AM552" s="120"/>
      <c r="AN552" s="120"/>
      <c r="AO552" s="120"/>
      <c r="AP552" s="120"/>
      <c r="AT552" s="120"/>
    </row>
    <row r="553" spans="1:46" x14ac:dyDescent="0.2">
      <c r="A553" s="689" t="str">
        <f>IF(AND(OR(AG545&lt;&gt;"",AG550&lt;&gt;""),AD548=TRUE),"Hinweis: Bitte widersprüchliche Angaben korrigieren ('keine Wirkung' und 'pos.' bzw. 'neg. Wirkung').","")</f>
        <v/>
      </c>
      <c r="B553" s="689"/>
      <c r="C553" s="689"/>
      <c r="D553" s="689"/>
      <c r="E553" s="689"/>
      <c r="F553" s="689"/>
      <c r="G553" s="689"/>
      <c r="H553" s="689"/>
      <c r="I553" s="689"/>
      <c r="J553" s="689"/>
      <c r="K553" s="689"/>
      <c r="L553" s="689"/>
      <c r="M553" s="689"/>
      <c r="N553" s="689"/>
      <c r="O553" s="689"/>
      <c r="P553" s="689"/>
      <c r="Q553" s="689"/>
      <c r="R553" s="689"/>
      <c r="S553" s="689"/>
      <c r="T553" s="689"/>
      <c r="U553" s="689"/>
      <c r="V553" s="689"/>
      <c r="W553" s="689"/>
      <c r="X553" s="689"/>
      <c r="Y553" s="689"/>
      <c r="Z553" s="689"/>
      <c r="AA553" s="689"/>
      <c r="AB553" s="689"/>
      <c r="AC553" s="689"/>
      <c r="AG553" s="190"/>
      <c r="AH553" s="126"/>
      <c r="AI553" s="126"/>
      <c r="AJ553" s="126"/>
      <c r="AK553" s="192"/>
      <c r="AM553" s="120"/>
      <c r="AN553" s="120"/>
      <c r="AO553" s="120"/>
      <c r="AP553" s="120"/>
      <c r="AT553" s="120"/>
    </row>
    <row r="554" spans="1:46" ht="15" customHeight="1" x14ac:dyDescent="0.2">
      <c r="A554" s="557" t="s">
        <v>103</v>
      </c>
      <c r="B554" s="558"/>
      <c r="C554" s="558"/>
      <c r="D554" s="558"/>
      <c r="E554" s="558"/>
      <c r="F554" s="558"/>
      <c r="G554" s="558"/>
      <c r="H554" s="558"/>
      <c r="I554" s="558"/>
      <c r="J554" s="558"/>
      <c r="K554" s="558"/>
      <c r="L554" s="558"/>
      <c r="M554" s="558"/>
      <c r="N554" s="558"/>
      <c r="O554" s="558"/>
      <c r="P554" s="558"/>
      <c r="Q554" s="558"/>
      <c r="R554" s="558"/>
      <c r="S554" s="558"/>
      <c r="T554" s="558"/>
      <c r="U554" s="558"/>
      <c r="V554" s="558"/>
      <c r="W554" s="558"/>
      <c r="X554" s="558"/>
      <c r="Y554" s="558"/>
      <c r="Z554" s="558"/>
      <c r="AA554" s="558"/>
      <c r="AB554" s="558"/>
      <c r="AC554" s="559"/>
    </row>
    <row r="555" spans="1:46" x14ac:dyDescent="0.2">
      <c r="A555" s="560"/>
      <c r="B555" s="561"/>
      <c r="C555" s="561"/>
      <c r="D555" s="561"/>
      <c r="E555" s="561"/>
      <c r="F555" s="561"/>
      <c r="G555" s="561"/>
      <c r="H555" s="561"/>
      <c r="I555" s="561"/>
      <c r="J555" s="561"/>
      <c r="K555" s="561"/>
      <c r="L555" s="561"/>
      <c r="M555" s="561"/>
      <c r="N555" s="561"/>
      <c r="O555" s="561"/>
      <c r="P555" s="561"/>
      <c r="Q555" s="561"/>
      <c r="R555" s="561"/>
      <c r="S555" s="561"/>
      <c r="T555" s="561"/>
      <c r="U555" s="561"/>
      <c r="V555" s="561"/>
      <c r="W555" s="561"/>
      <c r="X555" s="561"/>
      <c r="Y555" s="561"/>
      <c r="Z555" s="561"/>
      <c r="AA555" s="561"/>
      <c r="AB555" s="561"/>
      <c r="AC555" s="562"/>
      <c r="AT555" s="328">
        <f>A555</f>
        <v>0</v>
      </c>
    </row>
    <row r="556" spans="1:46" x14ac:dyDescent="0.2">
      <c r="AC556" s="120"/>
      <c r="AM556" s="120"/>
      <c r="AN556" s="120"/>
      <c r="AO556" s="120"/>
      <c r="AP556" s="120"/>
      <c r="AT556" s="120"/>
    </row>
    <row r="557" spans="1:46" ht="45" customHeight="1" x14ac:dyDescent="0.2">
      <c r="A557" s="550" t="s">
        <v>306</v>
      </c>
      <c r="B557" s="551"/>
      <c r="C557" s="548" t="s">
        <v>316</v>
      </c>
      <c r="D557" s="548"/>
      <c r="E557" s="548"/>
      <c r="F557" s="548"/>
      <c r="G557" s="548"/>
      <c r="H557" s="548"/>
      <c r="I557" s="548"/>
      <c r="J557" s="548"/>
      <c r="K557" s="548"/>
      <c r="L557" s="548"/>
      <c r="M557" s="548"/>
      <c r="N557" s="548"/>
      <c r="O557" s="548"/>
      <c r="P557" s="548"/>
      <c r="Q557" s="548"/>
      <c r="R557" s="548"/>
      <c r="S557" s="548"/>
      <c r="T557" s="548"/>
      <c r="U557" s="548"/>
      <c r="V557" s="548"/>
      <c r="W557" s="548"/>
      <c r="X557" s="548"/>
      <c r="Y557" s="548"/>
      <c r="Z557" s="548"/>
      <c r="AA557" s="548"/>
      <c r="AB557" s="548"/>
      <c r="AC557" s="549"/>
      <c r="AM557" s="120"/>
      <c r="AN557" s="120"/>
      <c r="AO557" s="120"/>
      <c r="AP557" s="120"/>
      <c r="AT557" s="120"/>
    </row>
    <row r="559" spans="1:46" x14ac:dyDescent="0.2">
      <c r="AM559" s="120"/>
      <c r="AN559" s="120"/>
      <c r="AO559" s="120"/>
      <c r="AP559" s="120"/>
      <c r="AT559" s="120"/>
    </row>
    <row r="560" spans="1:46" ht="40.5" customHeight="1" x14ac:dyDescent="0.2">
      <c r="A560" s="680" t="s">
        <v>536</v>
      </c>
      <c r="B560" s="680"/>
      <c r="C560" s="680"/>
      <c r="D560" s="680"/>
      <c r="E560" s="680"/>
      <c r="F560" s="680"/>
      <c r="G560" s="680"/>
      <c r="H560" s="680"/>
      <c r="I560" s="680"/>
      <c r="J560" s="680"/>
      <c r="K560" s="680"/>
      <c r="L560" s="680"/>
      <c r="M560" s="680"/>
      <c r="N560" s="680"/>
      <c r="O560" s="680"/>
      <c r="P560" s="680"/>
      <c r="Q560" s="680"/>
      <c r="R560" s="680"/>
      <c r="S560" s="680"/>
      <c r="T560" s="680"/>
      <c r="U560" s="680"/>
      <c r="V560" s="680"/>
      <c r="W560" s="680"/>
      <c r="X560" s="680"/>
      <c r="Y560" s="680"/>
      <c r="Z560" s="680"/>
      <c r="AA560" s="680"/>
      <c r="AB560" s="680"/>
      <c r="AC560" s="680"/>
      <c r="AM560" s="120"/>
      <c r="AN560" s="120"/>
      <c r="AO560" s="120"/>
      <c r="AP560" s="120"/>
      <c r="AT560" s="120"/>
    </row>
    <row r="561" spans="1:50" ht="24" customHeight="1" x14ac:dyDescent="0.2">
      <c r="A561" s="368"/>
      <c r="B561" s="368"/>
      <c r="C561" s="368"/>
      <c r="D561" s="368"/>
      <c r="E561" s="368"/>
      <c r="F561" s="368"/>
      <c r="G561" s="368"/>
      <c r="H561" s="368"/>
      <c r="I561" s="368"/>
      <c r="J561" s="368"/>
      <c r="K561" s="368"/>
      <c r="L561" s="368"/>
      <c r="M561" s="368"/>
      <c r="N561" s="368"/>
      <c r="O561" s="368"/>
      <c r="P561" s="368"/>
      <c r="Q561" s="368"/>
      <c r="R561" s="368"/>
      <c r="S561" s="368"/>
      <c r="T561" s="368"/>
      <c r="U561" s="368"/>
      <c r="V561" s="368"/>
      <c r="W561" s="368"/>
      <c r="X561" s="368"/>
      <c r="Y561" s="368"/>
      <c r="Z561" s="368"/>
      <c r="AA561" s="368"/>
      <c r="AB561" s="368"/>
      <c r="AC561" s="368"/>
      <c r="AM561" s="120"/>
      <c r="AN561" s="120"/>
      <c r="AO561" s="120"/>
      <c r="AP561" s="120"/>
      <c r="AT561" s="120"/>
    </row>
    <row r="562" spans="1:50" ht="97.5" customHeight="1" x14ac:dyDescent="0.2">
      <c r="A562" s="692" t="s">
        <v>0</v>
      </c>
      <c r="B562" s="692"/>
      <c r="C562" s="692"/>
      <c r="D562" s="690" t="s">
        <v>537</v>
      </c>
      <c r="E562" s="690"/>
      <c r="F562" s="690"/>
      <c r="G562" s="690"/>
      <c r="H562" s="690"/>
      <c r="I562" s="690"/>
      <c r="J562" s="690"/>
      <c r="K562" s="690"/>
      <c r="L562" s="690"/>
      <c r="M562" s="690"/>
      <c r="N562" s="690"/>
      <c r="O562" s="690"/>
      <c r="P562" s="690"/>
      <c r="Q562" s="690"/>
      <c r="R562" s="690"/>
      <c r="S562" s="690"/>
      <c r="T562" s="690"/>
      <c r="U562" s="690"/>
      <c r="V562" s="690"/>
      <c r="W562" s="690"/>
      <c r="X562" s="690"/>
      <c r="Y562" s="690"/>
      <c r="Z562" s="690"/>
      <c r="AA562" s="690"/>
      <c r="AB562" s="690"/>
      <c r="AC562" s="691"/>
      <c r="AM562" s="120"/>
      <c r="AN562" s="120"/>
      <c r="AO562" s="120"/>
      <c r="AP562" s="120"/>
      <c r="AT562" s="120"/>
    </row>
    <row r="563" spans="1:50" ht="318" customHeight="1" x14ac:dyDescent="0.2">
      <c r="A563" s="693"/>
      <c r="B563" s="693"/>
      <c r="C563" s="693"/>
      <c r="D563" s="687" t="s">
        <v>538</v>
      </c>
      <c r="E563" s="687"/>
      <c r="F563" s="687"/>
      <c r="G563" s="687"/>
      <c r="H563" s="687"/>
      <c r="I563" s="687"/>
      <c r="J563" s="687"/>
      <c r="K563" s="687"/>
      <c r="L563" s="687"/>
      <c r="M563" s="687"/>
      <c r="N563" s="687"/>
      <c r="O563" s="687"/>
      <c r="P563" s="687"/>
      <c r="Q563" s="687"/>
      <c r="R563" s="687"/>
      <c r="S563" s="687"/>
      <c r="T563" s="687"/>
      <c r="U563" s="687"/>
      <c r="V563" s="687"/>
      <c r="W563" s="687"/>
      <c r="X563" s="687"/>
      <c r="Y563" s="687"/>
      <c r="Z563" s="687"/>
      <c r="AA563" s="687"/>
      <c r="AB563" s="687"/>
      <c r="AC563" s="688"/>
      <c r="AF563" s="193"/>
      <c r="AM563" s="120"/>
      <c r="AN563" s="120"/>
      <c r="AO563" s="120"/>
      <c r="AP563" s="120"/>
      <c r="AT563" s="120"/>
    </row>
    <row r="565" spans="1:50" ht="14.25" customHeight="1" x14ac:dyDescent="0.2">
      <c r="AM565" s="120"/>
      <c r="AN565" s="120"/>
      <c r="AO565" s="120"/>
      <c r="AP565" s="120"/>
      <c r="AT565" s="120"/>
    </row>
    <row r="566" spans="1:50" s="428" customFormat="1" ht="25.5" customHeight="1" x14ac:dyDescent="0.2">
      <c r="A566" s="680" t="s">
        <v>345</v>
      </c>
      <c r="B566" s="680"/>
      <c r="C566" s="680"/>
      <c r="D566" s="680"/>
      <c r="E566" s="680"/>
      <c r="F566" s="680"/>
      <c r="G566" s="680"/>
      <c r="H566" s="680"/>
      <c r="I566" s="680"/>
      <c r="J566" s="680"/>
      <c r="K566" s="680"/>
      <c r="L566" s="680"/>
      <c r="M566" s="680"/>
      <c r="N566" s="680"/>
      <c r="O566" s="680"/>
      <c r="P566" s="680"/>
      <c r="Q566" s="680"/>
      <c r="R566" s="680"/>
      <c r="S566" s="680"/>
      <c r="T566" s="680"/>
      <c r="U566" s="680"/>
      <c r="V566" s="680"/>
      <c r="W566" s="680"/>
      <c r="X566" s="680"/>
      <c r="Y566" s="680"/>
      <c r="Z566" s="680"/>
      <c r="AA566" s="680"/>
      <c r="AB566" s="680"/>
      <c r="AC566" s="680"/>
      <c r="AD566" s="207"/>
      <c r="AX566" s="453"/>
    </row>
    <row r="567" spans="1:50" s="428" customFormat="1" ht="114" customHeight="1" x14ac:dyDescent="0.2">
      <c r="A567" s="684" t="s">
        <v>439</v>
      </c>
      <c r="B567" s="685"/>
      <c r="C567" s="685"/>
      <c r="D567" s="685"/>
      <c r="E567" s="685"/>
      <c r="F567" s="685"/>
      <c r="G567" s="685"/>
      <c r="H567" s="685"/>
      <c r="I567" s="685"/>
      <c r="J567" s="685"/>
      <c r="K567" s="685"/>
      <c r="L567" s="685"/>
      <c r="M567" s="685"/>
      <c r="N567" s="685"/>
      <c r="O567" s="685"/>
      <c r="P567" s="685"/>
      <c r="Q567" s="685"/>
      <c r="R567" s="685"/>
      <c r="S567" s="685"/>
      <c r="T567" s="685"/>
      <c r="U567" s="685"/>
      <c r="V567" s="685"/>
      <c r="W567" s="685"/>
      <c r="X567" s="685"/>
      <c r="Y567" s="685"/>
      <c r="Z567" s="685"/>
      <c r="AA567" s="685"/>
      <c r="AB567" s="685"/>
      <c r="AC567" s="685"/>
      <c r="AD567" s="207"/>
      <c r="AM567" s="439"/>
      <c r="AN567" s="439"/>
      <c r="AO567" s="439"/>
      <c r="AP567" s="439"/>
      <c r="AT567" s="127"/>
      <c r="AX567" s="453"/>
    </row>
    <row r="568" spans="1:50" s="428" customFormat="1" ht="60" customHeight="1" x14ac:dyDescent="0.2">
      <c r="A568" s="686" t="s">
        <v>440</v>
      </c>
      <c r="B568" s="686"/>
      <c r="C568" s="686"/>
      <c r="D568" s="686"/>
      <c r="E568" s="686"/>
      <c r="F568" s="686"/>
      <c r="G568" s="686"/>
      <c r="H568" s="686"/>
      <c r="I568" s="686"/>
      <c r="J568" s="686"/>
      <c r="K568" s="686"/>
      <c r="L568" s="686"/>
      <c r="M568" s="686"/>
      <c r="N568" s="686"/>
      <c r="O568" s="686"/>
      <c r="P568" s="686"/>
      <c r="Q568" s="686"/>
      <c r="R568" s="686"/>
      <c r="S568" s="686"/>
      <c r="T568" s="686"/>
      <c r="U568" s="686"/>
      <c r="V568" s="686"/>
      <c r="W568" s="686"/>
      <c r="X568" s="686"/>
      <c r="Y568" s="686"/>
      <c r="Z568" s="686"/>
      <c r="AA568" s="686"/>
      <c r="AB568" s="686"/>
      <c r="AC568" s="686"/>
      <c r="AD568" s="207"/>
      <c r="AF568" s="154"/>
      <c r="AG568" s="154"/>
      <c r="AH568" s="154"/>
      <c r="AX568" s="453"/>
    </row>
    <row r="569" spans="1:50" s="428" customFormat="1" ht="38.25" customHeight="1" x14ac:dyDescent="0.2">
      <c r="A569" s="535" t="s">
        <v>441</v>
      </c>
      <c r="B569" s="536"/>
      <c r="C569" s="536"/>
      <c r="D569" s="537"/>
      <c r="E569" s="557" t="s">
        <v>442</v>
      </c>
      <c r="F569" s="558"/>
      <c r="G569" s="558"/>
      <c r="H569" s="558"/>
      <c r="I569" s="558"/>
      <c r="J569" s="558"/>
      <c r="K569" s="558"/>
      <c r="L569" s="558"/>
      <c r="M569" s="558"/>
      <c r="N569" s="558"/>
      <c r="O569" s="558"/>
      <c r="P569" s="558"/>
      <c r="Q569" s="559"/>
      <c r="R569" s="557" t="s">
        <v>443</v>
      </c>
      <c r="S569" s="558"/>
      <c r="T569" s="558"/>
      <c r="U569" s="558"/>
      <c r="V569" s="558"/>
      <c r="W569" s="558"/>
      <c r="X569" s="558"/>
      <c r="Y569" s="558"/>
      <c r="Z569" s="558"/>
      <c r="AA569" s="558"/>
      <c r="AB569" s="558"/>
      <c r="AC569" s="559"/>
      <c r="AD569" s="207"/>
      <c r="AF569" s="154"/>
      <c r="AG569" s="154"/>
      <c r="AH569" s="154"/>
      <c r="AX569" s="453"/>
    </row>
    <row r="570" spans="1:50" s="428" customFormat="1" ht="30" customHeight="1" x14ac:dyDescent="0.2">
      <c r="A570" s="557" t="s">
        <v>444</v>
      </c>
      <c r="B570" s="558"/>
      <c r="C570" s="558"/>
      <c r="D570" s="559"/>
      <c r="E570" s="681" t="s">
        <v>445</v>
      </c>
      <c r="F570" s="682"/>
      <c r="G570" s="682"/>
      <c r="H570" s="682"/>
      <c r="I570" s="682"/>
      <c r="J570" s="682"/>
      <c r="K570" s="682"/>
      <c r="L570" s="682"/>
      <c r="M570" s="682"/>
      <c r="N570" s="682"/>
      <c r="O570" s="682"/>
      <c r="P570" s="682"/>
      <c r="Q570" s="683"/>
      <c r="R570" s="535" t="s">
        <v>446</v>
      </c>
      <c r="S570" s="536"/>
      <c r="T570" s="536"/>
      <c r="U570" s="536"/>
      <c r="V570" s="536"/>
      <c r="W570" s="536"/>
      <c r="X570" s="536"/>
      <c r="Y570" s="536"/>
      <c r="Z570" s="536"/>
      <c r="AA570" s="536"/>
      <c r="AB570" s="536"/>
      <c r="AC570" s="537"/>
      <c r="AD570" s="207"/>
      <c r="AF570" s="154"/>
      <c r="AG570" s="154"/>
      <c r="AH570" s="154"/>
      <c r="AX570" s="453"/>
    </row>
    <row r="571" spans="1:50" s="428" customFormat="1" ht="39.75" customHeight="1" x14ac:dyDescent="0.2">
      <c r="A571" s="557" t="s">
        <v>447</v>
      </c>
      <c r="B571" s="558"/>
      <c r="C571" s="558"/>
      <c r="D571" s="559"/>
      <c r="E571" s="681" t="s">
        <v>448</v>
      </c>
      <c r="F571" s="682"/>
      <c r="G571" s="682"/>
      <c r="H571" s="682"/>
      <c r="I571" s="682"/>
      <c r="J571" s="682"/>
      <c r="K571" s="682"/>
      <c r="L571" s="682"/>
      <c r="M571" s="682"/>
      <c r="N571" s="682"/>
      <c r="O571" s="682"/>
      <c r="P571" s="682"/>
      <c r="Q571" s="683"/>
      <c r="R571" s="535" t="s">
        <v>449</v>
      </c>
      <c r="S571" s="536"/>
      <c r="T571" s="536"/>
      <c r="U571" s="536"/>
      <c r="V571" s="536"/>
      <c r="W571" s="536"/>
      <c r="X571" s="536"/>
      <c r="Y571" s="536"/>
      <c r="Z571" s="536"/>
      <c r="AA571" s="536"/>
      <c r="AB571" s="536"/>
      <c r="AC571" s="537"/>
      <c r="AD571" s="207"/>
      <c r="AF571" s="154"/>
      <c r="AG571" s="154"/>
      <c r="AH571" s="154"/>
      <c r="AX571" s="453"/>
    </row>
    <row r="572" spans="1:50" s="428" customFormat="1" ht="77.25" customHeight="1" x14ac:dyDescent="0.2">
      <c r="A572" s="557" t="s">
        <v>450</v>
      </c>
      <c r="B572" s="558"/>
      <c r="C572" s="558"/>
      <c r="D572" s="559"/>
      <c r="E572" s="681" t="s">
        <v>451</v>
      </c>
      <c r="F572" s="682"/>
      <c r="G572" s="682"/>
      <c r="H572" s="682"/>
      <c r="I572" s="682"/>
      <c r="J572" s="682"/>
      <c r="K572" s="682"/>
      <c r="L572" s="682"/>
      <c r="M572" s="682"/>
      <c r="N572" s="682"/>
      <c r="O572" s="682"/>
      <c r="P572" s="682"/>
      <c r="Q572" s="683"/>
      <c r="R572" s="535" t="s">
        <v>452</v>
      </c>
      <c r="S572" s="536"/>
      <c r="T572" s="536"/>
      <c r="U572" s="536"/>
      <c r="V572" s="536"/>
      <c r="W572" s="536"/>
      <c r="X572" s="536"/>
      <c r="Y572" s="536"/>
      <c r="Z572" s="536"/>
      <c r="AA572" s="536"/>
      <c r="AB572" s="536"/>
      <c r="AC572" s="537"/>
      <c r="AD572" s="207"/>
      <c r="AF572" s="154"/>
      <c r="AG572" s="154"/>
      <c r="AH572" s="154"/>
      <c r="AX572" s="453"/>
    </row>
    <row r="573" spans="1:50" s="428" customFormat="1" ht="64.5" customHeight="1" x14ac:dyDescent="0.2">
      <c r="A573" s="557" t="s">
        <v>453</v>
      </c>
      <c r="B573" s="558"/>
      <c r="C573" s="558"/>
      <c r="D573" s="559"/>
      <c r="E573" s="681" t="s">
        <v>454</v>
      </c>
      <c r="F573" s="682"/>
      <c r="G573" s="682"/>
      <c r="H573" s="682"/>
      <c r="I573" s="682"/>
      <c r="J573" s="682"/>
      <c r="K573" s="682"/>
      <c r="L573" s="682"/>
      <c r="M573" s="682"/>
      <c r="N573" s="682"/>
      <c r="O573" s="682"/>
      <c r="P573" s="682"/>
      <c r="Q573" s="683"/>
      <c r="R573" s="535" t="s">
        <v>455</v>
      </c>
      <c r="S573" s="536"/>
      <c r="T573" s="536"/>
      <c r="U573" s="536"/>
      <c r="V573" s="536"/>
      <c r="W573" s="536"/>
      <c r="X573" s="536"/>
      <c r="Y573" s="536"/>
      <c r="Z573" s="536"/>
      <c r="AA573" s="536"/>
      <c r="AB573" s="536"/>
      <c r="AC573" s="537"/>
      <c r="AD573" s="207"/>
      <c r="AF573" s="154"/>
      <c r="AG573" s="154"/>
      <c r="AH573" s="154"/>
      <c r="AX573" s="453"/>
    </row>
    <row r="574" spans="1:50" s="428" customFormat="1" ht="25.5" customHeight="1" x14ac:dyDescent="0.2">
      <c r="A574" s="557" t="s">
        <v>459</v>
      </c>
      <c r="B574" s="558"/>
      <c r="C574" s="558"/>
      <c r="D574" s="559"/>
      <c r="E574" s="681" t="s">
        <v>460</v>
      </c>
      <c r="F574" s="682"/>
      <c r="G574" s="682"/>
      <c r="H574" s="682"/>
      <c r="I574" s="682"/>
      <c r="J574" s="682"/>
      <c r="K574" s="682"/>
      <c r="L574" s="682"/>
      <c r="M574" s="682"/>
      <c r="N574" s="682"/>
      <c r="O574" s="682"/>
      <c r="P574" s="682"/>
      <c r="Q574" s="683"/>
      <c r="R574" s="535" t="s">
        <v>461</v>
      </c>
      <c r="S574" s="536"/>
      <c r="T574" s="536"/>
      <c r="U574" s="536"/>
      <c r="V574" s="536"/>
      <c r="W574" s="536"/>
      <c r="X574" s="536"/>
      <c r="Y574" s="536"/>
      <c r="Z574" s="536"/>
      <c r="AA574" s="536"/>
      <c r="AB574" s="536"/>
      <c r="AC574" s="537"/>
      <c r="AD574" s="207"/>
      <c r="AF574" s="154"/>
      <c r="AG574" s="154"/>
      <c r="AH574" s="154"/>
      <c r="AX574" s="453"/>
    </row>
    <row r="575" spans="1:50" s="428" customFormat="1" ht="62.25" customHeight="1" x14ac:dyDescent="0.2">
      <c r="A575" s="557" t="s">
        <v>456</v>
      </c>
      <c r="B575" s="558"/>
      <c r="C575" s="558"/>
      <c r="D575" s="559"/>
      <c r="E575" s="681" t="s">
        <v>457</v>
      </c>
      <c r="F575" s="682"/>
      <c r="G575" s="682"/>
      <c r="H575" s="682"/>
      <c r="I575" s="682"/>
      <c r="J575" s="682"/>
      <c r="K575" s="682"/>
      <c r="L575" s="682"/>
      <c r="M575" s="682"/>
      <c r="N575" s="682"/>
      <c r="O575" s="682"/>
      <c r="P575" s="682"/>
      <c r="Q575" s="683"/>
      <c r="R575" s="535" t="s">
        <v>458</v>
      </c>
      <c r="S575" s="536"/>
      <c r="T575" s="536"/>
      <c r="U575" s="536"/>
      <c r="V575" s="536"/>
      <c r="W575" s="536"/>
      <c r="X575" s="536"/>
      <c r="Y575" s="536"/>
      <c r="Z575" s="536"/>
      <c r="AA575" s="536"/>
      <c r="AB575" s="536"/>
      <c r="AC575" s="537"/>
      <c r="AD575" s="207"/>
      <c r="AF575" s="154"/>
      <c r="AG575" s="154"/>
      <c r="AH575" s="154"/>
      <c r="AX575" s="453"/>
    </row>
    <row r="576" spans="1:50" s="428" customFormat="1" ht="65.25" customHeight="1" x14ac:dyDescent="0.2">
      <c r="A576" s="557" t="s">
        <v>462</v>
      </c>
      <c r="B576" s="558"/>
      <c r="C576" s="558"/>
      <c r="D576" s="559"/>
      <c r="E576" s="681" t="s">
        <v>463</v>
      </c>
      <c r="F576" s="682"/>
      <c r="G576" s="682"/>
      <c r="H576" s="682"/>
      <c r="I576" s="682"/>
      <c r="J576" s="682"/>
      <c r="K576" s="682"/>
      <c r="L576" s="682"/>
      <c r="M576" s="682"/>
      <c r="N576" s="682"/>
      <c r="O576" s="682"/>
      <c r="P576" s="682"/>
      <c r="Q576" s="683"/>
      <c r="R576" s="535" t="s">
        <v>464</v>
      </c>
      <c r="S576" s="536"/>
      <c r="T576" s="536"/>
      <c r="U576" s="536"/>
      <c r="V576" s="536"/>
      <c r="W576" s="536"/>
      <c r="X576" s="536"/>
      <c r="Y576" s="536"/>
      <c r="Z576" s="536"/>
      <c r="AA576" s="536"/>
      <c r="AB576" s="536"/>
      <c r="AC576" s="537"/>
      <c r="AD576" s="207"/>
      <c r="AF576" s="154"/>
      <c r="AG576" s="154"/>
      <c r="AH576" s="154"/>
      <c r="AX576" s="453"/>
    </row>
    <row r="577" spans="1:64" s="428" customFormat="1" ht="80.25" customHeight="1" x14ac:dyDescent="0.2">
      <c r="A577" s="557" t="s">
        <v>465</v>
      </c>
      <c r="B577" s="558"/>
      <c r="C577" s="558"/>
      <c r="D577" s="559"/>
      <c r="E577" s="681" t="s">
        <v>466</v>
      </c>
      <c r="F577" s="682"/>
      <c r="G577" s="682"/>
      <c r="H577" s="682"/>
      <c r="I577" s="682"/>
      <c r="J577" s="682"/>
      <c r="K577" s="682"/>
      <c r="L577" s="682"/>
      <c r="M577" s="682"/>
      <c r="N577" s="682"/>
      <c r="O577" s="682"/>
      <c r="P577" s="682"/>
      <c r="Q577" s="683"/>
      <c r="R577" s="535" t="s">
        <v>467</v>
      </c>
      <c r="S577" s="536"/>
      <c r="T577" s="536"/>
      <c r="U577" s="536"/>
      <c r="V577" s="536"/>
      <c r="W577" s="536"/>
      <c r="X577" s="536"/>
      <c r="Y577" s="536"/>
      <c r="Z577" s="536"/>
      <c r="AA577" s="536"/>
      <c r="AB577" s="536"/>
      <c r="AC577" s="537"/>
      <c r="AD577" s="207"/>
      <c r="AF577" s="154"/>
      <c r="AG577" s="154"/>
      <c r="AH577" s="154"/>
      <c r="AX577" s="453"/>
    </row>
    <row r="578" spans="1:64" s="428" customFormat="1" ht="68.25" customHeight="1" x14ac:dyDescent="0.2">
      <c r="A578" s="557" t="s">
        <v>468</v>
      </c>
      <c r="B578" s="558"/>
      <c r="C578" s="558"/>
      <c r="D578" s="559"/>
      <c r="E578" s="681" t="s">
        <v>469</v>
      </c>
      <c r="F578" s="682"/>
      <c r="G578" s="682"/>
      <c r="H578" s="682"/>
      <c r="I578" s="682"/>
      <c r="J578" s="682"/>
      <c r="K578" s="682"/>
      <c r="L578" s="682"/>
      <c r="M578" s="682"/>
      <c r="N578" s="682"/>
      <c r="O578" s="682"/>
      <c r="P578" s="682"/>
      <c r="Q578" s="683"/>
      <c r="R578" s="535" t="s">
        <v>470</v>
      </c>
      <c r="S578" s="536"/>
      <c r="T578" s="536"/>
      <c r="U578" s="536"/>
      <c r="V578" s="536"/>
      <c r="W578" s="536"/>
      <c r="X578" s="536"/>
      <c r="Y578" s="536"/>
      <c r="Z578" s="536"/>
      <c r="AA578" s="536"/>
      <c r="AB578" s="536"/>
      <c r="AC578" s="537"/>
      <c r="AD578" s="207"/>
      <c r="AF578" s="154"/>
      <c r="AG578" s="154"/>
      <c r="AH578" s="154"/>
      <c r="AX578" s="453"/>
    </row>
    <row r="579" spans="1:64" s="428" customFormat="1" ht="28.5" customHeight="1" x14ac:dyDescent="0.2">
      <c r="A579" s="557" t="s">
        <v>471</v>
      </c>
      <c r="B579" s="558"/>
      <c r="C579" s="558"/>
      <c r="D579" s="559"/>
      <c r="E579" s="681" t="s">
        <v>472</v>
      </c>
      <c r="F579" s="682"/>
      <c r="G579" s="682"/>
      <c r="H579" s="682"/>
      <c r="I579" s="682"/>
      <c r="J579" s="682"/>
      <c r="K579" s="682"/>
      <c r="L579" s="682"/>
      <c r="M579" s="682"/>
      <c r="N579" s="682"/>
      <c r="O579" s="682"/>
      <c r="P579" s="682"/>
      <c r="Q579" s="683"/>
      <c r="R579" s="535" t="s">
        <v>473</v>
      </c>
      <c r="S579" s="536"/>
      <c r="T579" s="536"/>
      <c r="U579" s="536"/>
      <c r="V579" s="536"/>
      <c r="W579" s="536"/>
      <c r="X579" s="536"/>
      <c r="Y579" s="536"/>
      <c r="Z579" s="536"/>
      <c r="AA579" s="536"/>
      <c r="AB579" s="536"/>
      <c r="AC579" s="537"/>
      <c r="AD579" s="207"/>
      <c r="AF579" s="154"/>
      <c r="AG579" s="154"/>
      <c r="AH579" s="154"/>
      <c r="AX579" s="453"/>
    </row>
    <row r="580" spans="1:64" s="428" customFormat="1" ht="31.5" customHeight="1" x14ac:dyDescent="0.2">
      <c r="A580" s="557" t="s">
        <v>474</v>
      </c>
      <c r="B580" s="558"/>
      <c r="C580" s="558"/>
      <c r="D580" s="559"/>
      <c r="E580" s="681" t="s">
        <v>475</v>
      </c>
      <c r="F580" s="682"/>
      <c r="G580" s="682"/>
      <c r="H580" s="682"/>
      <c r="I580" s="682"/>
      <c r="J580" s="682"/>
      <c r="K580" s="682"/>
      <c r="L580" s="682"/>
      <c r="M580" s="682"/>
      <c r="N580" s="682"/>
      <c r="O580" s="682"/>
      <c r="P580" s="682"/>
      <c r="Q580" s="683"/>
      <c r="R580" s="535" t="s">
        <v>476</v>
      </c>
      <c r="S580" s="536"/>
      <c r="T580" s="536"/>
      <c r="U580" s="536"/>
      <c r="V580" s="536"/>
      <c r="W580" s="536"/>
      <c r="X580" s="536"/>
      <c r="Y580" s="536"/>
      <c r="Z580" s="536"/>
      <c r="AA580" s="536"/>
      <c r="AB580" s="536"/>
      <c r="AC580" s="537"/>
      <c r="AD580" s="207"/>
      <c r="AF580" s="154"/>
      <c r="AG580" s="154"/>
      <c r="AH580" s="154"/>
      <c r="AX580" s="453"/>
    </row>
    <row r="581" spans="1:64" s="428" customFormat="1" ht="15" x14ac:dyDescent="0.2">
      <c r="A581" s="433"/>
      <c r="B581" s="433"/>
      <c r="C581" s="433"/>
      <c r="D581" s="433"/>
      <c r="E581" s="433"/>
      <c r="F581" s="433"/>
      <c r="G581" s="433"/>
      <c r="H581" s="433"/>
      <c r="I581" s="433"/>
      <c r="J581" s="433"/>
      <c r="K581" s="433"/>
      <c r="L581" s="433"/>
      <c r="M581" s="433"/>
      <c r="N581" s="433"/>
      <c r="O581" s="433"/>
      <c r="P581" s="433"/>
      <c r="Q581" s="433"/>
      <c r="R581" s="433"/>
      <c r="S581" s="433"/>
      <c r="T581" s="433"/>
      <c r="U581" s="433"/>
      <c r="V581" s="433"/>
      <c r="W581" s="433"/>
      <c r="X581" s="433"/>
      <c r="Y581" s="433"/>
      <c r="Z581" s="433"/>
      <c r="AA581" s="433"/>
      <c r="AB581" s="433"/>
      <c r="AC581" s="433"/>
      <c r="AD581" s="207"/>
      <c r="AF581" s="154"/>
      <c r="AG581" s="154"/>
      <c r="AH581" s="154"/>
      <c r="AX581" s="453"/>
    </row>
    <row r="582" spans="1:64" s="428" customFormat="1" ht="15" x14ac:dyDescent="0.2">
      <c r="A582" s="686" t="s">
        <v>477</v>
      </c>
      <c r="B582" s="686"/>
      <c r="C582" s="686"/>
      <c r="D582" s="686"/>
      <c r="E582" s="686"/>
      <c r="F582" s="686"/>
      <c r="G582" s="686"/>
      <c r="H582" s="686"/>
      <c r="I582" s="686"/>
      <c r="J582" s="686"/>
      <c r="K582" s="686"/>
      <c r="L582" s="686"/>
      <c r="M582" s="686"/>
      <c r="N582" s="686"/>
      <c r="O582" s="686"/>
      <c r="P582" s="686"/>
      <c r="Q582" s="686"/>
      <c r="R582" s="686"/>
      <c r="S582" s="686"/>
      <c r="T582" s="686"/>
      <c r="U582" s="686"/>
      <c r="V582" s="686"/>
      <c r="W582" s="686"/>
      <c r="X582" s="686"/>
      <c r="Y582" s="686"/>
      <c r="Z582" s="686"/>
      <c r="AA582" s="686"/>
      <c r="AB582" s="686"/>
      <c r="AC582" s="686"/>
      <c r="AD582" s="207"/>
      <c r="AF582" s="154"/>
      <c r="AG582" s="154"/>
      <c r="AH582" s="154"/>
      <c r="AX582" s="453"/>
    </row>
    <row r="583" spans="1:64" s="428" customFormat="1" ht="14.25" customHeight="1" x14ac:dyDescent="0.25">
      <c r="A583" s="436"/>
      <c r="B583" s="436"/>
      <c r="C583" s="436"/>
      <c r="D583" s="436"/>
      <c r="E583" s="436"/>
      <c r="F583" s="436"/>
      <c r="G583" s="436"/>
      <c r="H583" s="436"/>
      <c r="I583" s="436"/>
      <c r="J583" s="436"/>
      <c r="K583" s="436"/>
      <c r="L583" s="436"/>
      <c r="M583" s="436"/>
      <c r="N583" s="436"/>
      <c r="O583" s="436"/>
      <c r="P583" s="436"/>
      <c r="Q583" s="436"/>
      <c r="R583" s="436"/>
      <c r="S583" s="436"/>
      <c r="T583" s="436"/>
      <c r="U583" s="436"/>
      <c r="V583" s="436"/>
      <c r="W583" s="436"/>
      <c r="X583" s="436"/>
      <c r="Y583" s="436"/>
      <c r="Z583" s="436"/>
      <c r="AA583" s="436"/>
      <c r="AB583" s="436"/>
      <c r="AC583" s="436"/>
      <c r="AD583" s="207"/>
      <c r="AF583" s="154"/>
      <c r="AG583" s="154"/>
      <c r="AH583" s="154"/>
      <c r="AX583" s="453"/>
    </row>
    <row r="584" spans="1:64" s="428" customFormat="1" ht="17.25" customHeight="1" x14ac:dyDescent="0.2">
      <c r="A584" s="640" t="s">
        <v>54</v>
      </c>
      <c r="B584" s="633"/>
      <c r="C584" s="633"/>
      <c r="D584" s="633"/>
      <c r="E584" s="633"/>
      <c r="F584" s="633"/>
      <c r="G584" s="633"/>
      <c r="H584" s="633"/>
      <c r="I584" s="633"/>
      <c r="J584" s="633"/>
      <c r="K584" s="633"/>
      <c r="L584" s="633"/>
      <c r="M584" s="633"/>
      <c r="N584" s="633"/>
      <c r="O584" s="633"/>
      <c r="P584" s="633"/>
      <c r="Q584" s="633"/>
      <c r="R584" s="633"/>
      <c r="S584" s="633"/>
      <c r="T584" s="633"/>
      <c r="U584" s="633"/>
      <c r="V584" s="633"/>
      <c r="W584" s="633"/>
      <c r="X584" s="633"/>
      <c r="Y584" s="633"/>
      <c r="Z584" s="633"/>
      <c r="AA584" s="633"/>
      <c r="AB584" s="634"/>
      <c r="AC584" s="145"/>
      <c r="AD584" s="6">
        <v>0</v>
      </c>
      <c r="AE584" s="153" t="str">
        <f>IF(AD584=1,"Ja",IF(AD584=2,"Nein",""))</f>
        <v/>
      </c>
      <c r="AF584" s="154">
        <v>1</v>
      </c>
      <c r="AG584" s="154"/>
      <c r="AH584" s="154"/>
      <c r="AX584" s="453"/>
    </row>
    <row r="585" spans="1:64" s="428" customFormat="1" ht="17.25" customHeight="1" x14ac:dyDescent="0.2">
      <c r="A585" s="640" t="s">
        <v>53</v>
      </c>
      <c r="B585" s="633"/>
      <c r="C585" s="633"/>
      <c r="D585" s="633"/>
      <c r="E585" s="633"/>
      <c r="F585" s="633"/>
      <c r="G585" s="633"/>
      <c r="H585" s="633"/>
      <c r="I585" s="633"/>
      <c r="J585" s="633"/>
      <c r="K585" s="633"/>
      <c r="L585" s="633"/>
      <c r="M585" s="633"/>
      <c r="N585" s="633"/>
      <c r="O585" s="633"/>
      <c r="P585" s="633"/>
      <c r="Q585" s="633"/>
      <c r="R585" s="633"/>
      <c r="S585" s="633"/>
      <c r="T585" s="633"/>
      <c r="U585" s="633"/>
      <c r="V585" s="633"/>
      <c r="W585" s="633"/>
      <c r="X585" s="633"/>
      <c r="Y585" s="633"/>
      <c r="Z585" s="633"/>
      <c r="AA585" s="633"/>
      <c r="AB585" s="634"/>
      <c r="AC585" s="145"/>
      <c r="AD585" s="207"/>
      <c r="AF585" s="154">
        <v>0</v>
      </c>
      <c r="AG585" s="154"/>
      <c r="AH585" s="154"/>
      <c r="AX585" s="453"/>
    </row>
    <row r="586" spans="1:64" s="428" customFormat="1" x14ac:dyDescent="0.2">
      <c r="AC586" s="121"/>
      <c r="AD586" s="207"/>
      <c r="AF586" s="154"/>
      <c r="AG586" s="154"/>
      <c r="AH586" s="154"/>
      <c r="AX586" s="453"/>
    </row>
    <row r="587" spans="1:64" s="428" customFormat="1" ht="46.5" customHeight="1" x14ac:dyDescent="0.2">
      <c r="A587" s="764" t="s">
        <v>0</v>
      </c>
      <c r="B587" s="765"/>
      <c r="C587" s="765"/>
      <c r="D587" s="766" t="s">
        <v>145</v>
      </c>
      <c r="E587" s="766"/>
      <c r="F587" s="766"/>
      <c r="G587" s="766"/>
      <c r="H587" s="766"/>
      <c r="I587" s="766"/>
      <c r="J587" s="766"/>
      <c r="K587" s="766"/>
      <c r="L587" s="766"/>
      <c r="M587" s="766"/>
      <c r="N587" s="766"/>
      <c r="O587" s="766"/>
      <c r="P587" s="766"/>
      <c r="Q587" s="766"/>
      <c r="R587" s="766"/>
      <c r="S587" s="766"/>
      <c r="T587" s="766"/>
      <c r="U587" s="766"/>
      <c r="V587" s="766"/>
      <c r="W587" s="766"/>
      <c r="X587" s="766"/>
      <c r="Y587" s="766"/>
      <c r="Z587" s="766"/>
      <c r="AA587" s="766"/>
      <c r="AB587" s="766"/>
      <c r="AC587" s="767"/>
      <c r="AD587" s="207"/>
      <c r="AF587" s="154"/>
      <c r="AG587" s="154"/>
      <c r="AH587" s="154"/>
      <c r="AX587" s="453"/>
    </row>
    <row r="588" spans="1:64" s="428" customFormat="1" x14ac:dyDescent="0.2">
      <c r="AC588" s="121"/>
      <c r="AD588" s="207"/>
      <c r="AF588" s="154"/>
      <c r="AG588" s="154"/>
      <c r="AH588" s="154"/>
      <c r="AX588" s="453"/>
    </row>
    <row r="589" spans="1:64" s="428" customFormat="1" ht="15" x14ac:dyDescent="0.2">
      <c r="A589" s="604"/>
      <c r="B589" s="604"/>
      <c r="C589" s="604"/>
      <c r="D589" s="604"/>
      <c r="E589" s="604"/>
      <c r="F589" s="604"/>
      <c r="G589" s="604"/>
      <c r="H589" s="604"/>
      <c r="I589" s="604"/>
      <c r="J589" s="604"/>
      <c r="K589" s="604"/>
      <c r="L589" s="604"/>
      <c r="M589" s="604"/>
      <c r="N589" s="604"/>
      <c r="O589" s="604"/>
      <c r="P589" s="604"/>
      <c r="Q589" s="604"/>
      <c r="R589" s="604"/>
      <c r="S589" s="604"/>
      <c r="T589" s="604"/>
      <c r="U589" s="604"/>
      <c r="V589" s="604"/>
      <c r="W589" s="604"/>
      <c r="X589" s="604"/>
      <c r="Y589" s="604"/>
      <c r="Z589" s="604"/>
      <c r="AA589" s="604"/>
      <c r="AB589" s="604"/>
      <c r="AC589" s="604"/>
      <c r="AD589" s="207"/>
      <c r="AF589" s="154"/>
      <c r="AG589" s="154"/>
      <c r="AH589" s="154"/>
      <c r="AX589" s="453"/>
      <c r="BL589" s="381"/>
    </row>
    <row r="590" spans="1:64" s="428" customFormat="1" ht="23.25" customHeight="1" x14ac:dyDescent="0.2">
      <c r="A590" s="768" t="s">
        <v>63</v>
      </c>
      <c r="B590" s="768"/>
      <c r="C590" s="768"/>
      <c r="D590" s="768"/>
      <c r="E590" s="768"/>
      <c r="F590" s="768"/>
      <c r="G590" s="768"/>
      <c r="H590" s="768"/>
      <c r="I590" s="768"/>
      <c r="J590" s="768"/>
      <c r="K590" s="768"/>
      <c r="L590" s="768"/>
      <c r="M590" s="768"/>
      <c r="N590" s="768"/>
      <c r="O590" s="768"/>
      <c r="P590" s="768"/>
      <c r="Q590" s="768"/>
      <c r="R590" s="768"/>
      <c r="S590" s="768"/>
      <c r="T590" s="768"/>
      <c r="U590" s="768"/>
      <c r="V590" s="768"/>
      <c r="W590" s="768"/>
      <c r="X590" s="768"/>
      <c r="Y590" s="768"/>
      <c r="Z590" s="768"/>
      <c r="AA590" s="768"/>
      <c r="AB590" s="768"/>
      <c r="AC590" s="768"/>
      <c r="AD590" s="207"/>
      <c r="AF590" s="154"/>
      <c r="AG590" s="154"/>
      <c r="AH590" s="154"/>
      <c r="AM590" s="439"/>
      <c r="AN590" s="439"/>
      <c r="AO590" s="439"/>
      <c r="AP590" s="439"/>
      <c r="AT590" s="127"/>
      <c r="AX590" s="453"/>
    </row>
    <row r="591" spans="1:64" s="428" customFormat="1" ht="87" customHeight="1" x14ac:dyDescent="0.2">
      <c r="A591" s="769" t="s">
        <v>478</v>
      </c>
      <c r="B591" s="768"/>
      <c r="C591" s="768"/>
      <c r="D591" s="768"/>
      <c r="E591" s="768"/>
      <c r="F591" s="768"/>
      <c r="G591" s="768"/>
      <c r="H591" s="768"/>
      <c r="I591" s="768"/>
      <c r="J591" s="768"/>
      <c r="K591" s="768"/>
      <c r="L591" s="768"/>
      <c r="M591" s="768"/>
      <c r="N591" s="768"/>
      <c r="O591" s="768"/>
      <c r="P591" s="768"/>
      <c r="Q591" s="768"/>
      <c r="R591" s="768"/>
      <c r="S591" s="768"/>
      <c r="T591" s="768"/>
      <c r="U591" s="768"/>
      <c r="V591" s="768"/>
      <c r="W591" s="768"/>
      <c r="X591" s="768"/>
      <c r="Y591" s="768"/>
      <c r="Z591" s="768"/>
      <c r="AA591" s="768"/>
      <c r="AB591" s="768"/>
      <c r="AC591" s="768"/>
      <c r="AD591" s="207"/>
      <c r="AF591" s="154"/>
      <c r="AG591" s="154"/>
      <c r="AH591" s="154"/>
      <c r="AM591" s="439"/>
      <c r="AN591" s="439"/>
      <c r="AO591" s="439"/>
      <c r="AP591" s="439"/>
      <c r="AT591" s="127"/>
      <c r="AX591" s="453"/>
    </row>
    <row r="592" spans="1:64" s="428" customFormat="1" ht="18" x14ac:dyDescent="0.2">
      <c r="A592" s="434"/>
      <c r="B592" s="434"/>
      <c r="C592" s="434"/>
      <c r="D592" s="434"/>
      <c r="E592" s="434"/>
      <c r="F592" s="434"/>
      <c r="G592" s="434"/>
      <c r="H592" s="434"/>
      <c r="I592" s="434"/>
      <c r="J592" s="434"/>
      <c r="K592" s="434"/>
      <c r="L592" s="434"/>
      <c r="M592" s="434"/>
      <c r="N592" s="434"/>
      <c r="O592" s="434"/>
      <c r="P592" s="434"/>
      <c r="Q592" s="434"/>
      <c r="R592" s="434"/>
      <c r="S592" s="434"/>
      <c r="T592" s="434"/>
      <c r="U592" s="434"/>
      <c r="V592" s="434"/>
      <c r="W592" s="434"/>
      <c r="X592" s="434"/>
      <c r="Y592" s="434"/>
      <c r="Z592" s="434"/>
      <c r="AA592" s="434"/>
      <c r="AB592" s="434"/>
      <c r="AC592" s="434"/>
      <c r="AD592" s="207"/>
      <c r="AF592" s="154"/>
      <c r="AG592" s="154"/>
      <c r="AH592" s="154"/>
      <c r="AM592" s="439"/>
      <c r="AN592" s="439"/>
      <c r="AO592" s="439"/>
      <c r="AP592" s="439"/>
      <c r="AT592" s="127"/>
      <c r="AX592" s="453"/>
    </row>
    <row r="593" spans="1:50" s="428" customFormat="1" ht="68.25" customHeight="1" x14ac:dyDescent="0.2">
      <c r="A593" s="686" t="s">
        <v>479</v>
      </c>
      <c r="B593" s="686"/>
      <c r="C593" s="686"/>
      <c r="D593" s="686"/>
      <c r="E593" s="686"/>
      <c r="F593" s="686"/>
      <c r="G593" s="686"/>
      <c r="H593" s="686"/>
      <c r="I593" s="686"/>
      <c r="J593" s="686"/>
      <c r="K593" s="686"/>
      <c r="L593" s="686"/>
      <c r="M593" s="686"/>
      <c r="N593" s="686"/>
      <c r="O593" s="686"/>
      <c r="P593" s="686"/>
      <c r="Q593" s="686"/>
      <c r="R593" s="686"/>
      <c r="S593" s="686"/>
      <c r="T593" s="686"/>
      <c r="U593" s="686"/>
      <c r="V593" s="686"/>
      <c r="W593" s="686"/>
      <c r="X593" s="686"/>
      <c r="Y593" s="686"/>
      <c r="Z593" s="686"/>
      <c r="AA593" s="686"/>
      <c r="AB593" s="686"/>
      <c r="AC593" s="686"/>
      <c r="AD593" s="207"/>
      <c r="AF593" s="154"/>
      <c r="AG593" s="154"/>
      <c r="AH593" s="154"/>
      <c r="AX593" s="453"/>
    </row>
    <row r="594" spans="1:50" s="428" customFormat="1" ht="16.350000000000001" customHeight="1" x14ac:dyDescent="0.2">
      <c r="A594" s="640" t="s">
        <v>54</v>
      </c>
      <c r="B594" s="633"/>
      <c r="C594" s="633"/>
      <c r="D594" s="633"/>
      <c r="E594" s="633"/>
      <c r="F594" s="633"/>
      <c r="G594" s="633"/>
      <c r="H594" s="633"/>
      <c r="I594" s="633"/>
      <c r="J594" s="633"/>
      <c r="K594" s="633"/>
      <c r="L594" s="633"/>
      <c r="M594" s="633"/>
      <c r="N594" s="633"/>
      <c r="O594" s="633"/>
      <c r="P594" s="633"/>
      <c r="Q594" s="633"/>
      <c r="R594" s="633"/>
      <c r="S594" s="633"/>
      <c r="T594" s="633"/>
      <c r="U594" s="633"/>
      <c r="V594" s="633"/>
      <c r="W594" s="633"/>
      <c r="X594" s="633"/>
      <c r="Y594" s="633"/>
      <c r="Z594" s="633"/>
      <c r="AA594" s="633"/>
      <c r="AB594" s="634"/>
      <c r="AC594" s="145"/>
      <c r="AD594" s="6">
        <v>0</v>
      </c>
      <c r="AE594" s="153" t="str">
        <f>IF(AD594=1,"Ja",IF(AD594=2,"Nein",""))</f>
        <v/>
      </c>
      <c r="AF594" s="154">
        <v>1</v>
      </c>
      <c r="AG594" s="154"/>
      <c r="AH594" s="154"/>
      <c r="AX594" s="453"/>
    </row>
    <row r="595" spans="1:50" s="428" customFormat="1" ht="16.350000000000001" customHeight="1" x14ac:dyDescent="0.2">
      <c r="A595" s="640" t="s">
        <v>53</v>
      </c>
      <c r="B595" s="633"/>
      <c r="C595" s="633"/>
      <c r="D595" s="633"/>
      <c r="E595" s="633"/>
      <c r="F595" s="633"/>
      <c r="G595" s="633"/>
      <c r="H595" s="633"/>
      <c r="I595" s="633"/>
      <c r="J595" s="633"/>
      <c r="K595" s="633"/>
      <c r="L595" s="633"/>
      <c r="M595" s="633"/>
      <c r="N595" s="633"/>
      <c r="O595" s="633"/>
      <c r="P595" s="633"/>
      <c r="Q595" s="633"/>
      <c r="R595" s="633"/>
      <c r="S595" s="633"/>
      <c r="T595" s="633"/>
      <c r="U595" s="633"/>
      <c r="V595" s="633"/>
      <c r="W595" s="633"/>
      <c r="X595" s="633"/>
      <c r="Y595" s="633"/>
      <c r="Z595" s="633"/>
      <c r="AA595" s="633"/>
      <c r="AB595" s="634"/>
      <c r="AC595" s="145"/>
      <c r="AD595" s="207"/>
      <c r="AF595" s="154">
        <v>0</v>
      </c>
      <c r="AG595" s="154"/>
      <c r="AH595" s="154"/>
      <c r="AX595" s="453"/>
    </row>
    <row r="596" spans="1:50" s="428" customFormat="1" x14ac:dyDescent="0.2">
      <c r="AC596" s="121"/>
      <c r="AD596" s="207"/>
      <c r="AF596" s="154"/>
      <c r="AG596" s="154"/>
      <c r="AH596" s="154"/>
      <c r="AX596" s="453"/>
    </row>
    <row r="597" spans="1:50" s="428" customFormat="1" ht="46.5" customHeight="1" x14ac:dyDescent="0.2">
      <c r="A597" s="764" t="s">
        <v>0</v>
      </c>
      <c r="B597" s="765"/>
      <c r="C597" s="765"/>
      <c r="D597" s="766" t="s">
        <v>83</v>
      </c>
      <c r="E597" s="766"/>
      <c r="F597" s="766"/>
      <c r="G597" s="766"/>
      <c r="H597" s="766"/>
      <c r="I597" s="766"/>
      <c r="J597" s="766"/>
      <c r="K597" s="766"/>
      <c r="L597" s="766"/>
      <c r="M597" s="766"/>
      <c r="N597" s="766"/>
      <c r="O597" s="766"/>
      <c r="P597" s="766"/>
      <c r="Q597" s="766"/>
      <c r="R597" s="766"/>
      <c r="S597" s="766"/>
      <c r="T597" s="766"/>
      <c r="U597" s="766"/>
      <c r="V597" s="766"/>
      <c r="W597" s="766"/>
      <c r="X597" s="766"/>
      <c r="Y597" s="766"/>
      <c r="Z597" s="766"/>
      <c r="AA597" s="766"/>
      <c r="AB597" s="766"/>
      <c r="AC597" s="767"/>
      <c r="AD597" s="207"/>
      <c r="AF597" s="154"/>
      <c r="AG597" s="154"/>
      <c r="AH597" s="154"/>
      <c r="AX597" s="453"/>
    </row>
    <row r="598" spans="1:50" s="428" customFormat="1" x14ac:dyDescent="0.2">
      <c r="AC598" s="121"/>
      <c r="AD598" s="207"/>
      <c r="AF598" s="154"/>
      <c r="AG598" s="154"/>
      <c r="AH598" s="154"/>
      <c r="AX598" s="453"/>
    </row>
    <row r="599" spans="1:50" s="428" customFormat="1" ht="33.75" customHeight="1" x14ac:dyDescent="0.2">
      <c r="A599" s="770" t="s">
        <v>84</v>
      </c>
      <c r="B599" s="591"/>
      <c r="C599" s="591"/>
      <c r="D599" s="591"/>
      <c r="E599" s="591"/>
      <c r="F599" s="591"/>
      <c r="G599" s="591"/>
      <c r="H599" s="591"/>
      <c r="I599" s="591"/>
      <c r="J599" s="591"/>
      <c r="K599" s="591"/>
      <c r="L599" s="591"/>
      <c r="M599" s="591"/>
      <c r="N599" s="591"/>
      <c r="O599" s="591"/>
      <c r="P599" s="591"/>
      <c r="Q599" s="591"/>
      <c r="R599" s="591"/>
      <c r="S599" s="591"/>
      <c r="T599" s="591"/>
      <c r="U599" s="591"/>
      <c r="V599" s="591"/>
      <c r="W599" s="591"/>
      <c r="X599" s="591"/>
      <c r="Y599" s="591"/>
      <c r="Z599" s="591"/>
      <c r="AA599" s="591"/>
      <c r="AB599" s="591"/>
      <c r="AC599" s="591"/>
      <c r="AD599" s="207"/>
      <c r="AF599" s="154"/>
      <c r="AG599" s="154"/>
      <c r="AH599" s="154"/>
      <c r="AX599" s="453"/>
    </row>
    <row r="600" spans="1:50" s="428" customFormat="1" ht="74.25" customHeight="1" x14ac:dyDescent="0.2">
      <c r="A600" s="771" t="s">
        <v>480</v>
      </c>
      <c r="B600" s="591"/>
      <c r="C600" s="591"/>
      <c r="D600" s="591"/>
      <c r="E600" s="591"/>
      <c r="F600" s="591"/>
      <c r="G600" s="591"/>
      <c r="H600" s="591"/>
      <c r="I600" s="591"/>
      <c r="J600" s="591"/>
      <c r="K600" s="591"/>
      <c r="L600" s="591"/>
      <c r="M600" s="591"/>
      <c r="N600" s="591"/>
      <c r="O600" s="591"/>
      <c r="P600" s="591"/>
      <c r="Q600" s="591"/>
      <c r="R600" s="591"/>
      <c r="S600" s="591"/>
      <c r="T600" s="591"/>
      <c r="U600" s="591"/>
      <c r="V600" s="591"/>
      <c r="W600" s="591"/>
      <c r="X600" s="591"/>
      <c r="Y600" s="591"/>
      <c r="Z600" s="591"/>
      <c r="AA600" s="591"/>
      <c r="AB600" s="591"/>
      <c r="AC600" s="591"/>
      <c r="AD600" s="207"/>
      <c r="AF600" s="154"/>
      <c r="AG600" s="154"/>
      <c r="AH600" s="154"/>
      <c r="AX600" s="453"/>
    </row>
    <row r="601" spans="1:50" s="428" customFormat="1" x14ac:dyDescent="0.2">
      <c r="A601" s="437"/>
      <c r="B601" s="435"/>
      <c r="C601" s="435"/>
      <c r="D601" s="435"/>
      <c r="E601" s="435"/>
      <c r="F601" s="435"/>
      <c r="G601" s="435"/>
      <c r="H601" s="435"/>
      <c r="I601" s="435"/>
      <c r="J601" s="435"/>
      <c r="K601" s="435"/>
      <c r="L601" s="435"/>
      <c r="M601" s="435"/>
      <c r="N601" s="435"/>
      <c r="O601" s="435"/>
      <c r="P601" s="435"/>
      <c r="Q601" s="435"/>
      <c r="R601" s="435"/>
      <c r="S601" s="435"/>
      <c r="T601" s="435"/>
      <c r="U601" s="435"/>
      <c r="V601" s="435"/>
      <c r="W601" s="435"/>
      <c r="X601" s="435"/>
      <c r="Y601" s="435"/>
      <c r="Z601" s="435"/>
      <c r="AA601" s="435"/>
      <c r="AB601" s="435"/>
      <c r="AC601" s="435"/>
      <c r="AD601" s="207"/>
      <c r="AF601" s="154"/>
      <c r="AG601" s="154"/>
      <c r="AH601" s="154"/>
      <c r="AX601" s="453"/>
    </row>
    <row r="602" spans="1:50" s="428" customFormat="1" ht="15.75" x14ac:dyDescent="0.2">
      <c r="A602" s="777" t="s">
        <v>481</v>
      </c>
      <c r="B602" s="777"/>
      <c r="C602" s="777"/>
      <c r="D602" s="777"/>
      <c r="E602" s="777"/>
      <c r="F602" s="777"/>
      <c r="G602" s="777"/>
      <c r="H602" s="777"/>
      <c r="I602" s="777"/>
      <c r="J602" s="777"/>
      <c r="K602" s="777"/>
      <c r="L602" s="777"/>
      <c r="M602" s="777"/>
      <c r="N602" s="777"/>
      <c r="O602" s="777"/>
      <c r="P602" s="777"/>
      <c r="Q602" s="777"/>
      <c r="R602" s="777"/>
      <c r="S602" s="777"/>
      <c r="T602" s="777"/>
      <c r="U602" s="777"/>
      <c r="V602" s="777"/>
      <c r="W602" s="777"/>
      <c r="X602" s="777"/>
      <c r="Y602" s="777"/>
      <c r="Z602" s="777"/>
      <c r="AA602" s="777"/>
      <c r="AB602" s="777"/>
      <c r="AC602" s="777"/>
      <c r="AD602" s="207"/>
      <c r="AF602" s="154"/>
      <c r="AG602" s="154"/>
      <c r="AH602" s="154"/>
      <c r="AX602" s="453"/>
    </row>
    <row r="603" spans="1:50" s="428" customFormat="1" ht="19.5" customHeight="1" x14ac:dyDescent="0.25">
      <c r="A603" s="436"/>
      <c r="B603" s="127"/>
      <c r="C603" s="127"/>
      <c r="D603" s="127"/>
      <c r="E603" s="127"/>
      <c r="F603" s="127"/>
      <c r="G603" s="127"/>
      <c r="H603" s="127"/>
      <c r="I603" s="127"/>
      <c r="J603" s="127"/>
      <c r="K603" s="127"/>
      <c r="L603" s="127"/>
      <c r="M603" s="127"/>
      <c r="N603" s="127"/>
      <c r="O603" s="127"/>
      <c r="P603" s="127"/>
      <c r="Q603" s="127"/>
      <c r="R603" s="127"/>
      <c r="S603" s="127"/>
      <c r="T603" s="127"/>
      <c r="U603" s="127"/>
      <c r="V603" s="127"/>
      <c r="W603" s="127"/>
      <c r="X603" s="127"/>
      <c r="Y603" s="127"/>
      <c r="Z603" s="127"/>
      <c r="AA603" s="127"/>
      <c r="AB603" s="127"/>
      <c r="AC603" s="127"/>
      <c r="AD603" s="207"/>
      <c r="AF603" s="154"/>
      <c r="AG603" s="154"/>
      <c r="AH603" s="154"/>
      <c r="AX603" s="453"/>
    </row>
    <row r="604" spans="1:50" s="428" customFormat="1" ht="48.75" customHeight="1" x14ac:dyDescent="0.2">
      <c r="A604" s="772" t="s">
        <v>86</v>
      </c>
      <c r="B604" s="773"/>
      <c r="C604" s="774"/>
      <c r="D604" s="775" t="s">
        <v>482</v>
      </c>
      <c r="E604" s="775"/>
      <c r="F604" s="775"/>
      <c r="G604" s="775"/>
      <c r="H604" s="775"/>
      <c r="I604" s="775"/>
      <c r="J604" s="775"/>
      <c r="K604" s="775"/>
      <c r="L604" s="775"/>
      <c r="M604" s="775"/>
      <c r="N604" s="775"/>
      <c r="O604" s="775"/>
      <c r="P604" s="775"/>
      <c r="Q604" s="775"/>
      <c r="R604" s="775"/>
      <c r="S604" s="775"/>
      <c r="T604" s="775"/>
      <c r="U604" s="775"/>
      <c r="V604" s="775"/>
      <c r="W604" s="775"/>
      <c r="X604" s="775"/>
      <c r="Y604" s="775"/>
      <c r="Z604" s="775"/>
      <c r="AA604" s="775"/>
      <c r="AB604" s="776"/>
      <c r="AC604" s="195"/>
      <c r="AD604" s="6" t="b">
        <v>0</v>
      </c>
      <c r="AF604" s="153" t="str">
        <f>IF(AD604=FALSE,"","x")</f>
        <v/>
      </c>
      <c r="AG604" s="154" t="str">
        <f>AG681</f>
        <v>Frage B.1.2. und B.2.2. sind auszublenden bei Fördermaßnahme "Spitze auf dem Land!", da sie dort nicht berücksichtigt werden.
KK muss dann entfernt werden, da Ausblenden technisch nicht möglich ist.</v>
      </c>
      <c r="AH604" s="154"/>
      <c r="AX604" s="453"/>
    </row>
    <row r="605" spans="1:50" s="428" customFormat="1" ht="13.9" customHeight="1" x14ac:dyDescent="0.2">
      <c r="A605" s="557" t="s">
        <v>85</v>
      </c>
      <c r="B605" s="558"/>
      <c r="C605" s="558"/>
      <c r="D605" s="558"/>
      <c r="E605" s="558"/>
      <c r="F605" s="558"/>
      <c r="G605" s="558"/>
      <c r="H605" s="558"/>
      <c r="I605" s="558"/>
      <c r="J605" s="558"/>
      <c r="K605" s="558"/>
      <c r="L605" s="558"/>
      <c r="M605" s="558"/>
      <c r="N605" s="558"/>
      <c r="O605" s="558"/>
      <c r="P605" s="558"/>
      <c r="Q605" s="558"/>
      <c r="R605" s="558"/>
      <c r="S605" s="558"/>
      <c r="T605" s="558"/>
      <c r="U605" s="558"/>
      <c r="V605" s="558"/>
      <c r="W605" s="558"/>
      <c r="X605" s="558"/>
      <c r="Y605" s="558"/>
      <c r="Z605" s="558"/>
      <c r="AA605" s="558"/>
      <c r="AB605" s="558"/>
      <c r="AC605" s="559"/>
      <c r="AD605" s="207"/>
      <c r="AF605" s="154"/>
      <c r="AG605" s="154"/>
      <c r="AH605" s="154"/>
      <c r="AX605" s="453"/>
    </row>
    <row r="606" spans="1:50" s="428" customFormat="1" x14ac:dyDescent="0.2">
      <c r="A606" s="560"/>
      <c r="B606" s="561"/>
      <c r="C606" s="561"/>
      <c r="D606" s="561"/>
      <c r="E606" s="561"/>
      <c r="F606" s="561"/>
      <c r="G606" s="561"/>
      <c r="H606" s="561"/>
      <c r="I606" s="561"/>
      <c r="J606" s="561"/>
      <c r="K606" s="561"/>
      <c r="L606" s="561"/>
      <c r="M606" s="561"/>
      <c r="N606" s="561"/>
      <c r="O606" s="561"/>
      <c r="P606" s="561"/>
      <c r="Q606" s="561"/>
      <c r="R606" s="561"/>
      <c r="S606" s="561"/>
      <c r="T606" s="561"/>
      <c r="U606" s="561"/>
      <c r="V606" s="561"/>
      <c r="W606" s="561"/>
      <c r="X606" s="561"/>
      <c r="Y606" s="561"/>
      <c r="Z606" s="561"/>
      <c r="AA606" s="561"/>
      <c r="AB606" s="561"/>
      <c r="AC606" s="562"/>
      <c r="AD606" s="207"/>
      <c r="AF606" s="154"/>
      <c r="AG606" s="154"/>
      <c r="AH606" s="154"/>
      <c r="AT606" s="328">
        <f>A606</f>
        <v>0</v>
      </c>
      <c r="AX606" s="453"/>
    </row>
    <row r="607" spans="1:50" s="428" customFormat="1" ht="13.9" customHeight="1" x14ac:dyDescent="0.25">
      <c r="A607" s="436"/>
      <c r="B607" s="436"/>
      <c r="C607" s="436"/>
      <c r="D607" s="436"/>
      <c r="E607" s="436"/>
      <c r="F607" s="436"/>
      <c r="G607" s="436"/>
      <c r="H607" s="436"/>
      <c r="I607" s="436"/>
      <c r="J607" s="436"/>
      <c r="K607" s="436"/>
      <c r="L607" s="436"/>
      <c r="M607" s="436"/>
      <c r="N607" s="436"/>
      <c r="O607" s="436"/>
      <c r="P607" s="436"/>
      <c r="Q607" s="436"/>
      <c r="R607" s="436"/>
      <c r="S607" s="436"/>
      <c r="T607" s="436"/>
      <c r="U607" s="436"/>
      <c r="V607" s="436"/>
      <c r="W607" s="436"/>
      <c r="X607" s="436"/>
      <c r="Y607" s="436"/>
      <c r="Z607" s="436"/>
      <c r="AA607" s="436"/>
      <c r="AB607" s="436"/>
      <c r="AC607" s="436"/>
      <c r="AD607" s="207"/>
      <c r="AF607" s="154"/>
      <c r="AG607" s="154"/>
      <c r="AH607" s="154"/>
      <c r="AX607" s="453"/>
    </row>
    <row r="608" spans="1:50" s="428" customFormat="1" ht="40.5" customHeight="1" x14ac:dyDescent="0.2">
      <c r="A608" s="772" t="s">
        <v>90</v>
      </c>
      <c r="B608" s="773"/>
      <c r="C608" s="774"/>
      <c r="D608" s="558" t="s">
        <v>483</v>
      </c>
      <c r="E608" s="558"/>
      <c r="F608" s="558"/>
      <c r="G608" s="558"/>
      <c r="H608" s="558"/>
      <c r="I608" s="558"/>
      <c r="J608" s="558"/>
      <c r="K608" s="558"/>
      <c r="L608" s="558"/>
      <c r="M608" s="558"/>
      <c r="N608" s="558"/>
      <c r="O608" s="558"/>
      <c r="P608" s="558"/>
      <c r="Q608" s="558"/>
      <c r="R608" s="558"/>
      <c r="S608" s="558"/>
      <c r="T608" s="558"/>
      <c r="U608" s="558"/>
      <c r="V608" s="558"/>
      <c r="W608" s="558"/>
      <c r="X608" s="558"/>
      <c r="Y608" s="558"/>
      <c r="Z608" s="558"/>
      <c r="AA608" s="558"/>
      <c r="AB608" s="559"/>
      <c r="AC608" s="195"/>
      <c r="AD608" s="6" t="b">
        <v>0</v>
      </c>
      <c r="AF608" s="153" t="str">
        <f>IF(AD608=FALSE,"","x")</f>
        <v/>
      </c>
      <c r="AG608" s="275" t="s">
        <v>282</v>
      </c>
      <c r="AH608" s="154"/>
      <c r="AX608" s="453"/>
    </row>
    <row r="609" spans="1:50" s="428" customFormat="1" ht="15" x14ac:dyDescent="0.2">
      <c r="A609" s="557" t="s">
        <v>85</v>
      </c>
      <c r="B609" s="558"/>
      <c r="C609" s="558"/>
      <c r="D609" s="558"/>
      <c r="E609" s="558"/>
      <c r="F609" s="558"/>
      <c r="G609" s="558"/>
      <c r="H609" s="558"/>
      <c r="I609" s="558"/>
      <c r="J609" s="558"/>
      <c r="K609" s="558"/>
      <c r="L609" s="558"/>
      <c r="M609" s="558"/>
      <c r="N609" s="558"/>
      <c r="O609" s="558"/>
      <c r="P609" s="558"/>
      <c r="Q609" s="558"/>
      <c r="R609" s="558"/>
      <c r="S609" s="558"/>
      <c r="T609" s="558"/>
      <c r="U609" s="558"/>
      <c r="V609" s="558"/>
      <c r="W609" s="558"/>
      <c r="X609" s="558"/>
      <c r="Y609" s="558"/>
      <c r="Z609" s="558"/>
      <c r="AA609" s="558"/>
      <c r="AB609" s="558"/>
      <c r="AC609" s="559"/>
      <c r="AD609" s="207"/>
      <c r="AG609" s="154"/>
      <c r="AH609" s="154"/>
      <c r="AX609" s="453"/>
    </row>
    <row r="610" spans="1:50" s="428" customFormat="1" x14ac:dyDescent="0.2">
      <c r="A610" s="560"/>
      <c r="B610" s="561"/>
      <c r="C610" s="561"/>
      <c r="D610" s="561"/>
      <c r="E610" s="561"/>
      <c r="F610" s="561"/>
      <c r="G610" s="561"/>
      <c r="H610" s="561"/>
      <c r="I610" s="561"/>
      <c r="J610" s="561"/>
      <c r="K610" s="561"/>
      <c r="L610" s="561"/>
      <c r="M610" s="561"/>
      <c r="N610" s="561"/>
      <c r="O610" s="561"/>
      <c r="P610" s="561"/>
      <c r="Q610" s="561"/>
      <c r="R610" s="561"/>
      <c r="S610" s="561"/>
      <c r="T610" s="561"/>
      <c r="U610" s="561"/>
      <c r="V610" s="561"/>
      <c r="W610" s="561"/>
      <c r="X610" s="561"/>
      <c r="Y610" s="561"/>
      <c r="Z610" s="561"/>
      <c r="AA610" s="561"/>
      <c r="AB610" s="561"/>
      <c r="AC610" s="562"/>
      <c r="AD610" s="207"/>
      <c r="AG610" s="154"/>
      <c r="AH610" s="154"/>
      <c r="AM610" s="439"/>
      <c r="AN610" s="439"/>
      <c r="AO610" s="439"/>
      <c r="AP610" s="439"/>
      <c r="AT610" s="328">
        <f>A610</f>
        <v>0</v>
      </c>
      <c r="AX610" s="453"/>
    </row>
    <row r="611" spans="1:50" s="428" customFormat="1" ht="15" customHeight="1" x14ac:dyDescent="0.2">
      <c r="A611" s="441"/>
      <c r="B611" s="441"/>
      <c r="C611" s="441"/>
      <c r="D611" s="441"/>
      <c r="E611" s="441"/>
      <c r="F611" s="441"/>
      <c r="G611" s="441"/>
      <c r="H611" s="441"/>
      <c r="I611" s="441"/>
      <c r="J611" s="441"/>
      <c r="K611" s="441"/>
      <c r="L611" s="441"/>
      <c r="M611" s="441"/>
      <c r="N611" s="441"/>
      <c r="O611" s="441"/>
      <c r="P611" s="441"/>
      <c r="Q611" s="441"/>
      <c r="R611" s="441"/>
      <c r="S611" s="441"/>
      <c r="T611" s="441"/>
      <c r="U611" s="441"/>
      <c r="V611" s="441"/>
      <c r="W611" s="441"/>
      <c r="X611" s="441"/>
      <c r="Y611" s="441"/>
      <c r="Z611" s="441"/>
      <c r="AA611" s="441"/>
      <c r="AB611" s="441"/>
      <c r="AC611" s="441"/>
      <c r="AD611" s="207"/>
      <c r="AG611" s="154"/>
      <c r="AH611" s="154"/>
      <c r="AM611" s="439"/>
      <c r="AN611" s="439"/>
      <c r="AO611" s="439"/>
      <c r="AP611" s="439"/>
      <c r="AT611" s="127"/>
      <c r="AX611" s="453"/>
    </row>
    <row r="612" spans="1:50" s="428" customFormat="1" ht="69" customHeight="1" x14ac:dyDescent="0.2">
      <c r="A612" s="772" t="s">
        <v>87</v>
      </c>
      <c r="B612" s="773"/>
      <c r="C612" s="774"/>
      <c r="D612" s="775" t="s">
        <v>106</v>
      </c>
      <c r="E612" s="775"/>
      <c r="F612" s="775"/>
      <c r="G612" s="775"/>
      <c r="H612" s="775"/>
      <c r="I612" s="775"/>
      <c r="J612" s="775"/>
      <c r="K612" s="775"/>
      <c r="L612" s="775"/>
      <c r="M612" s="775"/>
      <c r="N612" s="775"/>
      <c r="O612" s="775"/>
      <c r="P612" s="775"/>
      <c r="Q612" s="775"/>
      <c r="R612" s="775"/>
      <c r="S612" s="775"/>
      <c r="T612" s="775"/>
      <c r="U612" s="775"/>
      <c r="V612" s="775"/>
      <c r="W612" s="775"/>
      <c r="X612" s="775"/>
      <c r="Y612" s="775"/>
      <c r="Z612" s="775"/>
      <c r="AA612" s="775"/>
      <c r="AB612" s="776"/>
      <c r="AC612" s="195"/>
      <c r="AD612" s="6" t="b">
        <v>0</v>
      </c>
      <c r="AF612" s="153" t="str">
        <f>IF(AD612=FALSE,"","x")</f>
        <v/>
      </c>
      <c r="AG612" s="154"/>
      <c r="AH612" s="154"/>
      <c r="AM612" s="439"/>
      <c r="AN612" s="439"/>
      <c r="AO612" s="439"/>
      <c r="AP612" s="439"/>
      <c r="AT612" s="127"/>
      <c r="AX612" s="453"/>
    </row>
    <row r="613" spans="1:50" s="428" customFormat="1" ht="15" x14ac:dyDescent="0.2">
      <c r="A613" s="557" t="s">
        <v>85</v>
      </c>
      <c r="B613" s="558"/>
      <c r="C613" s="558"/>
      <c r="D613" s="558"/>
      <c r="E613" s="558"/>
      <c r="F613" s="558"/>
      <c r="G613" s="558"/>
      <c r="H613" s="558"/>
      <c r="I613" s="558"/>
      <c r="J613" s="558"/>
      <c r="K613" s="558"/>
      <c r="L613" s="558"/>
      <c r="M613" s="558"/>
      <c r="N613" s="558"/>
      <c r="O613" s="558"/>
      <c r="P613" s="558"/>
      <c r="Q613" s="558"/>
      <c r="R613" s="558"/>
      <c r="S613" s="558"/>
      <c r="T613" s="558"/>
      <c r="U613" s="558"/>
      <c r="V613" s="558"/>
      <c r="W613" s="558"/>
      <c r="X613" s="558"/>
      <c r="Y613" s="558"/>
      <c r="Z613" s="558"/>
      <c r="AA613" s="558"/>
      <c r="AB613" s="558"/>
      <c r="AC613" s="559"/>
      <c r="AD613" s="207"/>
      <c r="AG613" s="154"/>
      <c r="AH613" s="154"/>
      <c r="AM613" s="439"/>
      <c r="AN613" s="439"/>
      <c r="AO613" s="439"/>
      <c r="AP613" s="439"/>
      <c r="AT613" s="127"/>
      <c r="AX613" s="453"/>
    </row>
    <row r="614" spans="1:50" s="428" customFormat="1" x14ac:dyDescent="0.2">
      <c r="A614" s="778"/>
      <c r="B614" s="778"/>
      <c r="C614" s="778"/>
      <c r="D614" s="778"/>
      <c r="E614" s="778"/>
      <c r="F614" s="778"/>
      <c r="G614" s="778"/>
      <c r="H614" s="778"/>
      <c r="I614" s="778"/>
      <c r="J614" s="778"/>
      <c r="K614" s="778"/>
      <c r="L614" s="778"/>
      <c r="M614" s="778"/>
      <c r="N614" s="778"/>
      <c r="O614" s="778"/>
      <c r="P614" s="778"/>
      <c r="Q614" s="778"/>
      <c r="R614" s="778"/>
      <c r="S614" s="778"/>
      <c r="T614" s="778"/>
      <c r="U614" s="778"/>
      <c r="V614" s="778"/>
      <c r="W614" s="778"/>
      <c r="X614" s="778"/>
      <c r="Y614" s="778"/>
      <c r="Z614" s="778"/>
      <c r="AA614" s="778"/>
      <c r="AB614" s="778"/>
      <c r="AC614" s="778"/>
      <c r="AD614" s="207"/>
      <c r="AG614" s="154"/>
      <c r="AH614" s="154"/>
      <c r="AM614" s="439"/>
      <c r="AN614" s="439"/>
      <c r="AO614" s="439"/>
      <c r="AP614" s="439"/>
      <c r="AT614" s="328">
        <f>A614</f>
        <v>0</v>
      </c>
      <c r="AX614" s="453"/>
    </row>
    <row r="615" spans="1:50" s="428" customFormat="1" ht="15" x14ac:dyDescent="0.25">
      <c r="A615" s="199"/>
      <c r="B615" s="436"/>
      <c r="C615" s="436"/>
      <c r="D615" s="436"/>
      <c r="E615" s="436"/>
      <c r="F615" s="436"/>
      <c r="G615" s="436"/>
      <c r="H615" s="436"/>
      <c r="I615" s="436"/>
      <c r="J615" s="436"/>
      <c r="K615" s="436"/>
      <c r="L615" s="436"/>
      <c r="M615" s="436"/>
      <c r="N615" s="436"/>
      <c r="O615" s="436"/>
      <c r="P615" s="436"/>
      <c r="Q615" s="436"/>
      <c r="R615" s="436"/>
      <c r="S615" s="436"/>
      <c r="T615" s="436"/>
      <c r="U615" s="436"/>
      <c r="V615" s="436"/>
      <c r="W615" s="436"/>
      <c r="X615" s="436"/>
      <c r="Y615" s="436"/>
      <c r="Z615" s="436"/>
      <c r="AA615" s="436"/>
      <c r="AB615" s="436"/>
      <c r="AC615" s="436"/>
      <c r="AD615" s="207"/>
      <c r="AG615" s="154"/>
      <c r="AH615" s="154"/>
      <c r="AM615" s="439"/>
      <c r="AN615" s="439"/>
      <c r="AO615" s="439"/>
      <c r="AP615" s="439"/>
      <c r="AT615" s="127"/>
      <c r="AX615" s="453"/>
    </row>
    <row r="616" spans="1:50" s="428" customFormat="1" ht="75.75" customHeight="1" x14ac:dyDescent="0.2">
      <c r="A616" s="677" t="s">
        <v>64</v>
      </c>
      <c r="B616" s="678"/>
      <c r="C616" s="678"/>
      <c r="D616" s="523" t="s">
        <v>484</v>
      </c>
      <c r="E616" s="524"/>
      <c r="F616" s="524"/>
      <c r="G616" s="524"/>
      <c r="H616" s="524"/>
      <c r="I616" s="524"/>
      <c r="J616" s="524"/>
      <c r="K616" s="524"/>
      <c r="L616" s="524"/>
      <c r="M616" s="524"/>
      <c r="N616" s="524"/>
      <c r="O616" s="524"/>
      <c r="P616" s="524"/>
      <c r="Q616" s="524"/>
      <c r="R616" s="524"/>
      <c r="S616" s="524"/>
      <c r="T616" s="524"/>
      <c r="U616" s="524"/>
      <c r="V616" s="524"/>
      <c r="W616" s="524"/>
      <c r="X616" s="524"/>
      <c r="Y616" s="524"/>
      <c r="Z616" s="524"/>
      <c r="AA616" s="524"/>
      <c r="AB616" s="525"/>
      <c r="AC616" s="369"/>
      <c r="AD616" s="6" t="b">
        <v>0</v>
      </c>
      <c r="AF616" s="153" t="str">
        <f>IF(AD616=FALSE,"","x")</f>
        <v/>
      </c>
      <c r="AG616" s="154"/>
      <c r="AH616" s="154"/>
      <c r="AM616" s="439"/>
      <c r="AN616" s="439"/>
      <c r="AO616" s="439"/>
      <c r="AP616" s="439"/>
      <c r="AT616" s="127"/>
      <c r="AX616" s="453"/>
    </row>
    <row r="617" spans="1:50" s="428" customFormat="1" ht="15" x14ac:dyDescent="0.2">
      <c r="A617" s="523" t="s">
        <v>85</v>
      </c>
      <c r="B617" s="524"/>
      <c r="C617" s="524"/>
      <c r="D617" s="524"/>
      <c r="E617" s="524"/>
      <c r="F617" s="524"/>
      <c r="G617" s="524"/>
      <c r="H617" s="524"/>
      <c r="I617" s="524"/>
      <c r="J617" s="524"/>
      <c r="K617" s="524"/>
      <c r="L617" s="524"/>
      <c r="M617" s="524"/>
      <c r="N617" s="524"/>
      <c r="O617" s="524"/>
      <c r="P617" s="524"/>
      <c r="Q617" s="524"/>
      <c r="R617" s="524"/>
      <c r="S617" s="524"/>
      <c r="T617" s="524"/>
      <c r="U617" s="524"/>
      <c r="V617" s="524"/>
      <c r="W617" s="524"/>
      <c r="X617" s="524"/>
      <c r="Y617" s="524"/>
      <c r="Z617" s="524"/>
      <c r="AA617" s="524"/>
      <c r="AB617" s="524"/>
      <c r="AC617" s="525"/>
      <c r="AD617" s="207"/>
      <c r="AG617" s="154"/>
      <c r="AH617" s="154"/>
      <c r="AM617" s="439"/>
      <c r="AN617" s="439"/>
      <c r="AO617" s="439"/>
      <c r="AP617" s="439"/>
      <c r="AT617" s="127"/>
      <c r="AX617" s="453"/>
    </row>
    <row r="618" spans="1:50" s="428" customFormat="1" x14ac:dyDescent="0.2">
      <c r="A618" s="526"/>
      <c r="B618" s="527"/>
      <c r="C618" s="527"/>
      <c r="D618" s="527"/>
      <c r="E618" s="527"/>
      <c r="F618" s="527"/>
      <c r="G618" s="527"/>
      <c r="H618" s="527"/>
      <c r="I618" s="527"/>
      <c r="J618" s="527"/>
      <c r="K618" s="527"/>
      <c r="L618" s="527"/>
      <c r="M618" s="527"/>
      <c r="N618" s="527"/>
      <c r="O618" s="527"/>
      <c r="P618" s="527"/>
      <c r="Q618" s="527"/>
      <c r="R618" s="527"/>
      <c r="S618" s="527"/>
      <c r="T618" s="527"/>
      <c r="U618" s="527"/>
      <c r="V618" s="527"/>
      <c r="W618" s="527"/>
      <c r="X618" s="527"/>
      <c r="Y618" s="527"/>
      <c r="Z618" s="527"/>
      <c r="AA618" s="527"/>
      <c r="AB618" s="527"/>
      <c r="AC618" s="528"/>
      <c r="AD618" s="207"/>
      <c r="AG618" s="154"/>
      <c r="AH618" s="154"/>
      <c r="AM618" s="439"/>
      <c r="AN618" s="439"/>
      <c r="AO618" s="439"/>
      <c r="AP618" s="439"/>
      <c r="AT618" s="328">
        <f>A618</f>
        <v>0</v>
      </c>
      <c r="AX618" s="453"/>
    </row>
    <row r="619" spans="1:50" s="428" customFormat="1" x14ac:dyDescent="0.2">
      <c r="A619" s="359"/>
      <c r="B619" s="359"/>
      <c r="C619" s="359"/>
      <c r="D619" s="359"/>
      <c r="E619" s="359"/>
      <c r="F619" s="359"/>
      <c r="G619" s="359"/>
      <c r="H619" s="359"/>
      <c r="I619" s="359"/>
      <c r="J619" s="359"/>
      <c r="K619" s="359"/>
      <c r="L619" s="359"/>
      <c r="M619" s="359"/>
      <c r="N619" s="359"/>
      <c r="O619" s="359"/>
      <c r="P619" s="359"/>
      <c r="Q619" s="359"/>
      <c r="R619" s="359"/>
      <c r="S619" s="359"/>
      <c r="T619" s="359"/>
      <c r="U619" s="359"/>
      <c r="V619" s="359"/>
      <c r="W619" s="359"/>
      <c r="X619" s="359"/>
      <c r="Y619" s="359"/>
      <c r="Z619" s="359"/>
      <c r="AA619" s="359"/>
      <c r="AB619" s="359"/>
      <c r="AC619" s="359"/>
      <c r="AD619" s="207"/>
      <c r="AG619" s="154"/>
      <c r="AH619" s="154"/>
      <c r="AM619" s="439"/>
      <c r="AN619" s="439"/>
      <c r="AO619" s="439"/>
      <c r="AP619" s="439"/>
      <c r="AT619" s="127"/>
      <c r="AX619" s="453"/>
    </row>
    <row r="620" spans="1:50" s="428" customFormat="1" x14ac:dyDescent="0.2">
      <c r="A620" s="359"/>
      <c r="B620" s="359"/>
      <c r="C620" s="359"/>
      <c r="D620" s="359"/>
      <c r="E620" s="359"/>
      <c r="F620" s="359"/>
      <c r="G620" s="359"/>
      <c r="H620" s="359"/>
      <c r="I620" s="359"/>
      <c r="J620" s="359"/>
      <c r="K620" s="359"/>
      <c r="L620" s="359"/>
      <c r="M620" s="359"/>
      <c r="N620" s="359"/>
      <c r="O620" s="359"/>
      <c r="P620" s="359"/>
      <c r="Q620" s="359"/>
      <c r="R620" s="359"/>
      <c r="S620" s="359"/>
      <c r="T620" s="359"/>
      <c r="U620" s="359"/>
      <c r="V620" s="359"/>
      <c r="W620" s="359"/>
      <c r="X620" s="359"/>
      <c r="Y620" s="359"/>
      <c r="Z620" s="359"/>
      <c r="AA620" s="359"/>
      <c r="AB620" s="359"/>
      <c r="AC620" s="359"/>
      <c r="AD620" s="207"/>
      <c r="AG620" s="154"/>
      <c r="AH620" s="154"/>
      <c r="AM620" s="439"/>
      <c r="AN620" s="439"/>
      <c r="AO620" s="439"/>
      <c r="AP620" s="439"/>
      <c r="AT620" s="127"/>
      <c r="AX620" s="453"/>
    </row>
    <row r="621" spans="1:50" s="428" customFormat="1" ht="15.75" x14ac:dyDescent="0.25">
      <c r="A621" s="779" t="s">
        <v>485</v>
      </c>
      <c r="B621" s="779"/>
      <c r="C621" s="779"/>
      <c r="D621" s="779"/>
      <c r="E621" s="779"/>
      <c r="F621" s="779"/>
      <c r="G621" s="779"/>
      <c r="H621" s="779"/>
      <c r="I621" s="779"/>
      <c r="J621" s="779"/>
      <c r="K621" s="779"/>
      <c r="L621" s="779"/>
      <c r="M621" s="779"/>
      <c r="N621" s="779"/>
      <c r="O621" s="779"/>
      <c r="P621" s="779"/>
      <c r="Q621" s="779"/>
      <c r="R621" s="779"/>
      <c r="S621" s="779"/>
      <c r="T621" s="779"/>
      <c r="U621" s="779"/>
      <c r="V621" s="779"/>
      <c r="W621" s="779"/>
      <c r="X621" s="779"/>
      <c r="Y621" s="779"/>
      <c r="Z621" s="779"/>
      <c r="AA621" s="779"/>
      <c r="AB621" s="779"/>
      <c r="AC621" s="779"/>
      <c r="AD621" s="207"/>
      <c r="AG621" s="154"/>
      <c r="AH621" s="154"/>
      <c r="AM621" s="439"/>
      <c r="AN621" s="439"/>
      <c r="AO621" s="439"/>
      <c r="AP621" s="439"/>
      <c r="AT621" s="127"/>
      <c r="AX621" s="453"/>
    </row>
    <row r="622" spans="1:50" s="428" customFormat="1" ht="21" customHeight="1" x14ac:dyDescent="0.2">
      <c r="A622" s="359"/>
      <c r="B622" s="359"/>
      <c r="C622" s="359"/>
      <c r="D622" s="359"/>
      <c r="E622" s="359"/>
      <c r="F622" s="359"/>
      <c r="G622" s="359"/>
      <c r="H622" s="359"/>
      <c r="I622" s="359"/>
      <c r="J622" s="359"/>
      <c r="K622" s="359"/>
      <c r="L622" s="359"/>
      <c r="M622" s="359"/>
      <c r="N622" s="359"/>
      <c r="O622" s="359"/>
      <c r="P622" s="359"/>
      <c r="Q622" s="359"/>
      <c r="R622" s="359"/>
      <c r="S622" s="359"/>
      <c r="T622" s="359"/>
      <c r="U622" s="359"/>
      <c r="V622" s="359"/>
      <c r="W622" s="359"/>
      <c r="X622" s="359"/>
      <c r="Y622" s="359"/>
      <c r="Z622" s="359"/>
      <c r="AA622" s="359"/>
      <c r="AB622" s="359"/>
      <c r="AC622" s="361"/>
      <c r="AD622" s="207"/>
      <c r="AM622" s="439"/>
      <c r="AN622" s="439"/>
      <c r="AO622" s="439"/>
      <c r="AP622" s="439"/>
      <c r="AT622" s="127"/>
      <c r="AX622" s="453"/>
    </row>
    <row r="623" spans="1:50" s="428" customFormat="1" ht="58.5" customHeight="1" x14ac:dyDescent="0.2">
      <c r="A623" s="677" t="s">
        <v>65</v>
      </c>
      <c r="B623" s="678"/>
      <c r="C623" s="678"/>
      <c r="D623" s="523" t="s">
        <v>486</v>
      </c>
      <c r="E623" s="524"/>
      <c r="F623" s="524"/>
      <c r="G623" s="524"/>
      <c r="H623" s="524"/>
      <c r="I623" s="524"/>
      <c r="J623" s="524"/>
      <c r="K623" s="524"/>
      <c r="L623" s="524"/>
      <c r="M623" s="524"/>
      <c r="N623" s="524"/>
      <c r="O623" s="524"/>
      <c r="P623" s="524"/>
      <c r="Q623" s="524"/>
      <c r="R623" s="524"/>
      <c r="S623" s="524"/>
      <c r="T623" s="524"/>
      <c r="U623" s="524"/>
      <c r="V623" s="524"/>
      <c r="W623" s="524"/>
      <c r="X623" s="524"/>
      <c r="Y623" s="524"/>
      <c r="Z623" s="524"/>
      <c r="AA623" s="524"/>
      <c r="AB623" s="525"/>
      <c r="AC623" s="369"/>
      <c r="AD623" s="6" t="b">
        <v>0</v>
      </c>
      <c r="AF623" s="153" t="str">
        <f>IF(AD623=FALSE,"","x")</f>
        <v/>
      </c>
      <c r="AM623" s="439"/>
      <c r="AN623" s="439"/>
      <c r="AO623" s="439"/>
      <c r="AP623" s="439"/>
      <c r="AT623" s="127"/>
      <c r="AX623" s="453"/>
    </row>
    <row r="624" spans="1:50" s="428" customFormat="1" ht="15" x14ac:dyDescent="0.2">
      <c r="A624" s="523" t="s">
        <v>85</v>
      </c>
      <c r="B624" s="524"/>
      <c r="C624" s="524"/>
      <c r="D624" s="524"/>
      <c r="E624" s="524"/>
      <c r="F624" s="524"/>
      <c r="G624" s="524"/>
      <c r="H624" s="524"/>
      <c r="I624" s="524"/>
      <c r="J624" s="524"/>
      <c r="K624" s="524"/>
      <c r="L624" s="524"/>
      <c r="M624" s="524"/>
      <c r="N624" s="524"/>
      <c r="O624" s="524"/>
      <c r="P624" s="524"/>
      <c r="Q624" s="524"/>
      <c r="R624" s="524"/>
      <c r="S624" s="524"/>
      <c r="T624" s="524"/>
      <c r="U624" s="524"/>
      <c r="V624" s="524"/>
      <c r="W624" s="524"/>
      <c r="X624" s="524"/>
      <c r="Y624" s="524"/>
      <c r="Z624" s="524"/>
      <c r="AA624" s="524"/>
      <c r="AB624" s="524"/>
      <c r="AC624" s="525"/>
      <c r="AD624" s="207"/>
      <c r="AM624" s="439"/>
      <c r="AN624" s="439"/>
      <c r="AO624" s="439"/>
      <c r="AP624" s="439"/>
      <c r="AT624" s="127"/>
      <c r="AX624" s="453"/>
    </row>
    <row r="625" spans="1:50" s="428" customFormat="1" x14ac:dyDescent="0.2">
      <c r="A625" s="526"/>
      <c r="B625" s="527"/>
      <c r="C625" s="527"/>
      <c r="D625" s="527"/>
      <c r="E625" s="527"/>
      <c r="F625" s="527"/>
      <c r="G625" s="527"/>
      <c r="H625" s="527"/>
      <c r="I625" s="527"/>
      <c r="J625" s="527"/>
      <c r="K625" s="527"/>
      <c r="L625" s="527"/>
      <c r="M625" s="527"/>
      <c r="N625" s="527"/>
      <c r="O625" s="527"/>
      <c r="P625" s="527"/>
      <c r="Q625" s="527"/>
      <c r="R625" s="527"/>
      <c r="S625" s="527"/>
      <c r="T625" s="527"/>
      <c r="U625" s="527"/>
      <c r="V625" s="527"/>
      <c r="W625" s="527"/>
      <c r="X625" s="527"/>
      <c r="Y625" s="527"/>
      <c r="Z625" s="527"/>
      <c r="AA625" s="527"/>
      <c r="AB625" s="527"/>
      <c r="AC625" s="528"/>
      <c r="AD625" s="207"/>
      <c r="AM625" s="439"/>
      <c r="AN625" s="439"/>
      <c r="AO625" s="439"/>
      <c r="AP625" s="439"/>
      <c r="AT625" s="328">
        <f>A625</f>
        <v>0</v>
      </c>
      <c r="AX625" s="453"/>
    </row>
    <row r="626" spans="1:50" s="428" customFormat="1" x14ac:dyDescent="0.2">
      <c r="A626" s="359"/>
      <c r="B626" s="359"/>
      <c r="C626" s="359"/>
      <c r="D626" s="359"/>
      <c r="E626" s="359"/>
      <c r="F626" s="359"/>
      <c r="G626" s="359"/>
      <c r="H626" s="359"/>
      <c r="I626" s="359"/>
      <c r="J626" s="359"/>
      <c r="K626" s="359"/>
      <c r="L626" s="359"/>
      <c r="M626" s="359"/>
      <c r="N626" s="359"/>
      <c r="O626" s="359"/>
      <c r="P626" s="359"/>
      <c r="Q626" s="359"/>
      <c r="R626" s="359"/>
      <c r="S626" s="359"/>
      <c r="T626" s="359"/>
      <c r="U626" s="359"/>
      <c r="V626" s="359"/>
      <c r="W626" s="359"/>
      <c r="X626" s="359"/>
      <c r="Y626" s="359"/>
      <c r="Z626" s="359"/>
      <c r="AA626" s="359"/>
      <c r="AB626" s="359"/>
      <c r="AC626" s="361"/>
      <c r="AD626" s="207"/>
      <c r="AM626" s="439"/>
      <c r="AN626" s="439"/>
      <c r="AO626" s="439"/>
      <c r="AP626" s="439"/>
      <c r="AT626" s="127"/>
      <c r="AX626" s="453"/>
    </row>
    <row r="627" spans="1:50" s="428" customFormat="1" ht="39" customHeight="1" x14ac:dyDescent="0.2">
      <c r="A627" s="677" t="s">
        <v>66</v>
      </c>
      <c r="B627" s="678"/>
      <c r="C627" s="678"/>
      <c r="D627" s="523" t="s">
        <v>487</v>
      </c>
      <c r="E627" s="524"/>
      <c r="F627" s="524"/>
      <c r="G627" s="524"/>
      <c r="H627" s="524"/>
      <c r="I627" s="524"/>
      <c r="J627" s="524"/>
      <c r="K627" s="524"/>
      <c r="L627" s="524"/>
      <c r="M627" s="524"/>
      <c r="N627" s="524"/>
      <c r="O627" s="524"/>
      <c r="P627" s="524"/>
      <c r="Q627" s="524"/>
      <c r="R627" s="524"/>
      <c r="S627" s="524"/>
      <c r="T627" s="524"/>
      <c r="U627" s="524"/>
      <c r="V627" s="524"/>
      <c r="W627" s="524"/>
      <c r="X627" s="524"/>
      <c r="Y627" s="524"/>
      <c r="Z627" s="524"/>
      <c r="AA627" s="524"/>
      <c r="AB627" s="525"/>
      <c r="AC627" s="369"/>
      <c r="AD627" s="6" t="b">
        <v>0</v>
      </c>
      <c r="AF627" s="153" t="str">
        <f>IF(AD627=FALSE,"","x")</f>
        <v/>
      </c>
      <c r="AM627" s="439"/>
      <c r="AN627" s="439"/>
      <c r="AO627" s="439"/>
      <c r="AP627" s="439"/>
      <c r="AT627" s="127"/>
      <c r="AX627" s="453"/>
    </row>
    <row r="628" spans="1:50" s="428" customFormat="1" ht="16.5" customHeight="1" x14ac:dyDescent="0.2">
      <c r="A628" s="523" t="s">
        <v>85</v>
      </c>
      <c r="B628" s="524"/>
      <c r="C628" s="524"/>
      <c r="D628" s="524"/>
      <c r="E628" s="524"/>
      <c r="F628" s="524"/>
      <c r="G628" s="524"/>
      <c r="H628" s="524"/>
      <c r="I628" s="524"/>
      <c r="J628" s="524"/>
      <c r="K628" s="524"/>
      <c r="L628" s="524"/>
      <c r="M628" s="524"/>
      <c r="N628" s="524"/>
      <c r="O628" s="524"/>
      <c r="P628" s="524"/>
      <c r="Q628" s="524"/>
      <c r="R628" s="524"/>
      <c r="S628" s="524"/>
      <c r="T628" s="524"/>
      <c r="U628" s="524"/>
      <c r="V628" s="524"/>
      <c r="W628" s="524"/>
      <c r="X628" s="524"/>
      <c r="Y628" s="524"/>
      <c r="Z628" s="524"/>
      <c r="AA628" s="524"/>
      <c r="AB628" s="524"/>
      <c r="AC628" s="525"/>
      <c r="AD628" s="207"/>
      <c r="AM628" s="439"/>
      <c r="AN628" s="439"/>
      <c r="AO628" s="439"/>
      <c r="AP628" s="439"/>
      <c r="AT628" s="127"/>
      <c r="AX628" s="453"/>
    </row>
    <row r="629" spans="1:50" s="428" customFormat="1" x14ac:dyDescent="0.2">
      <c r="A629" s="526"/>
      <c r="B629" s="527"/>
      <c r="C629" s="527"/>
      <c r="D629" s="527"/>
      <c r="E629" s="527"/>
      <c r="F629" s="527"/>
      <c r="G629" s="527"/>
      <c r="H629" s="527"/>
      <c r="I629" s="527"/>
      <c r="J629" s="527"/>
      <c r="K629" s="527"/>
      <c r="L629" s="527"/>
      <c r="M629" s="527"/>
      <c r="N629" s="527"/>
      <c r="O629" s="527"/>
      <c r="P629" s="527"/>
      <c r="Q629" s="527"/>
      <c r="R629" s="527"/>
      <c r="S629" s="527"/>
      <c r="T629" s="527"/>
      <c r="U629" s="527"/>
      <c r="V629" s="527"/>
      <c r="W629" s="527"/>
      <c r="X629" s="527"/>
      <c r="Y629" s="527"/>
      <c r="Z629" s="527"/>
      <c r="AA629" s="527"/>
      <c r="AB629" s="527"/>
      <c r="AC629" s="528"/>
      <c r="AD629" s="207"/>
      <c r="AM629" s="439"/>
      <c r="AN629" s="439"/>
      <c r="AO629" s="439"/>
      <c r="AP629" s="439"/>
      <c r="AT629" s="328">
        <f>A629</f>
        <v>0</v>
      </c>
      <c r="AX629" s="453"/>
    </row>
    <row r="630" spans="1:50" s="428" customFormat="1" x14ac:dyDescent="0.2">
      <c r="A630" s="370"/>
      <c r="B630" s="359"/>
      <c r="C630" s="359"/>
      <c r="D630" s="359"/>
      <c r="E630" s="359"/>
      <c r="F630" s="359"/>
      <c r="G630" s="359"/>
      <c r="H630" s="359"/>
      <c r="I630" s="359"/>
      <c r="J630" s="359"/>
      <c r="K630" s="359"/>
      <c r="L630" s="359"/>
      <c r="M630" s="359"/>
      <c r="N630" s="359"/>
      <c r="O630" s="359"/>
      <c r="P630" s="359"/>
      <c r="Q630" s="359"/>
      <c r="R630" s="359"/>
      <c r="S630" s="359"/>
      <c r="T630" s="359"/>
      <c r="U630" s="359"/>
      <c r="V630" s="359"/>
      <c r="W630" s="359"/>
      <c r="X630" s="359"/>
      <c r="Y630" s="359"/>
      <c r="Z630" s="359"/>
      <c r="AA630" s="359"/>
      <c r="AB630" s="359"/>
      <c r="AC630" s="361"/>
      <c r="AD630" s="207"/>
      <c r="AM630" s="439"/>
      <c r="AN630" s="439"/>
      <c r="AO630" s="439"/>
      <c r="AP630" s="439"/>
      <c r="AT630" s="127"/>
      <c r="AX630" s="453"/>
    </row>
    <row r="631" spans="1:50" s="428" customFormat="1" ht="45" customHeight="1" x14ac:dyDescent="0.2">
      <c r="A631" s="677" t="s">
        <v>67</v>
      </c>
      <c r="B631" s="678"/>
      <c r="C631" s="678"/>
      <c r="D631" s="523" t="s">
        <v>488</v>
      </c>
      <c r="E631" s="524"/>
      <c r="F631" s="524"/>
      <c r="G631" s="524"/>
      <c r="H631" s="524"/>
      <c r="I631" s="524"/>
      <c r="J631" s="524"/>
      <c r="K631" s="524"/>
      <c r="L631" s="524"/>
      <c r="M631" s="524"/>
      <c r="N631" s="524"/>
      <c r="O631" s="524"/>
      <c r="P631" s="524"/>
      <c r="Q631" s="524"/>
      <c r="R631" s="524"/>
      <c r="S631" s="524"/>
      <c r="T631" s="524"/>
      <c r="U631" s="524"/>
      <c r="V631" s="524"/>
      <c r="W631" s="524"/>
      <c r="X631" s="524"/>
      <c r="Y631" s="524"/>
      <c r="Z631" s="524"/>
      <c r="AA631" s="524"/>
      <c r="AB631" s="525"/>
      <c r="AC631" s="369"/>
      <c r="AD631" s="6" t="b">
        <v>0</v>
      </c>
      <c r="AF631" s="153" t="str">
        <f>IF(AD631=FALSE,"","x")</f>
        <v/>
      </c>
      <c r="AM631" s="439"/>
      <c r="AN631" s="439"/>
      <c r="AO631" s="439"/>
      <c r="AP631" s="439"/>
      <c r="AT631" s="127"/>
      <c r="AX631" s="453"/>
    </row>
    <row r="632" spans="1:50" s="428" customFormat="1" ht="15" x14ac:dyDescent="0.2">
      <c r="A632" s="557" t="s">
        <v>85</v>
      </c>
      <c r="B632" s="558"/>
      <c r="C632" s="558"/>
      <c r="D632" s="558"/>
      <c r="E632" s="558"/>
      <c r="F632" s="558"/>
      <c r="G632" s="558"/>
      <c r="H632" s="558"/>
      <c r="I632" s="558"/>
      <c r="J632" s="558"/>
      <c r="K632" s="558"/>
      <c r="L632" s="558"/>
      <c r="M632" s="558"/>
      <c r="N632" s="558"/>
      <c r="O632" s="558"/>
      <c r="P632" s="558"/>
      <c r="Q632" s="558"/>
      <c r="R632" s="558"/>
      <c r="S632" s="558"/>
      <c r="T632" s="558"/>
      <c r="U632" s="558"/>
      <c r="V632" s="558"/>
      <c r="W632" s="558"/>
      <c r="X632" s="558"/>
      <c r="Y632" s="558"/>
      <c r="Z632" s="558"/>
      <c r="AA632" s="558"/>
      <c r="AB632" s="558"/>
      <c r="AC632" s="559"/>
      <c r="AD632" s="207"/>
      <c r="AM632" s="439"/>
      <c r="AN632" s="439"/>
      <c r="AO632" s="439"/>
      <c r="AP632" s="439"/>
      <c r="AT632" s="127"/>
      <c r="AX632" s="453"/>
    </row>
    <row r="633" spans="1:50" s="428" customFormat="1" x14ac:dyDescent="0.2">
      <c r="A633" s="560"/>
      <c r="B633" s="561"/>
      <c r="C633" s="561"/>
      <c r="D633" s="561"/>
      <c r="E633" s="561"/>
      <c r="F633" s="561"/>
      <c r="G633" s="561"/>
      <c r="H633" s="561"/>
      <c r="I633" s="561"/>
      <c r="J633" s="561"/>
      <c r="K633" s="561"/>
      <c r="L633" s="561"/>
      <c r="M633" s="561"/>
      <c r="N633" s="561"/>
      <c r="O633" s="561"/>
      <c r="P633" s="561"/>
      <c r="Q633" s="561"/>
      <c r="R633" s="561"/>
      <c r="S633" s="561"/>
      <c r="T633" s="561"/>
      <c r="U633" s="561"/>
      <c r="V633" s="561"/>
      <c r="W633" s="561"/>
      <c r="X633" s="561"/>
      <c r="Y633" s="561"/>
      <c r="Z633" s="561"/>
      <c r="AA633" s="561"/>
      <c r="AB633" s="561"/>
      <c r="AC633" s="562"/>
      <c r="AD633" s="207"/>
      <c r="AM633" s="439"/>
      <c r="AN633" s="439"/>
      <c r="AO633" s="439"/>
      <c r="AP633" s="439"/>
      <c r="AT633" s="328">
        <f>A633</f>
        <v>0</v>
      </c>
      <c r="AX633" s="453"/>
    </row>
    <row r="634" spans="1:50" s="428" customFormat="1" x14ac:dyDescent="0.2">
      <c r="A634" s="203"/>
      <c r="AC634" s="121"/>
      <c r="AD634" s="207"/>
      <c r="AM634" s="439"/>
      <c r="AN634" s="439"/>
      <c r="AO634" s="439"/>
      <c r="AP634" s="439"/>
      <c r="AT634" s="127"/>
      <c r="AX634" s="453"/>
    </row>
    <row r="635" spans="1:50" s="428" customFormat="1" ht="33.75" customHeight="1" x14ac:dyDescent="0.2">
      <c r="A635" s="677" t="s">
        <v>387</v>
      </c>
      <c r="B635" s="678"/>
      <c r="C635" s="678"/>
      <c r="D635" s="523" t="s">
        <v>109</v>
      </c>
      <c r="E635" s="524"/>
      <c r="F635" s="524"/>
      <c r="G635" s="524"/>
      <c r="H635" s="524"/>
      <c r="I635" s="524"/>
      <c r="J635" s="524"/>
      <c r="K635" s="524"/>
      <c r="L635" s="524"/>
      <c r="M635" s="524"/>
      <c r="N635" s="524"/>
      <c r="O635" s="524"/>
      <c r="P635" s="524"/>
      <c r="Q635" s="524"/>
      <c r="R635" s="524"/>
      <c r="S635" s="524"/>
      <c r="T635" s="524"/>
      <c r="U635" s="524"/>
      <c r="V635" s="524"/>
      <c r="W635" s="524"/>
      <c r="X635" s="524"/>
      <c r="Y635" s="524"/>
      <c r="Z635" s="524"/>
      <c r="AA635" s="524"/>
      <c r="AB635" s="525"/>
      <c r="AC635" s="369"/>
      <c r="AD635" s="6" t="b">
        <v>0</v>
      </c>
      <c r="AF635" s="153" t="str">
        <f>IF(AD635=FALSE,"","x")</f>
        <v/>
      </c>
      <c r="AM635" s="439"/>
      <c r="AN635" s="439"/>
      <c r="AO635" s="439"/>
      <c r="AP635" s="439"/>
      <c r="AT635" s="127"/>
      <c r="AX635" s="453"/>
    </row>
    <row r="636" spans="1:50" s="428" customFormat="1" ht="15" x14ac:dyDescent="0.2">
      <c r="A636" s="523" t="s">
        <v>85</v>
      </c>
      <c r="B636" s="524"/>
      <c r="C636" s="524"/>
      <c r="D636" s="524"/>
      <c r="E636" s="524"/>
      <c r="F636" s="524"/>
      <c r="G636" s="524"/>
      <c r="H636" s="524"/>
      <c r="I636" s="524"/>
      <c r="J636" s="524"/>
      <c r="K636" s="524"/>
      <c r="L636" s="524"/>
      <c r="M636" s="524"/>
      <c r="N636" s="524"/>
      <c r="O636" s="524"/>
      <c r="P636" s="524"/>
      <c r="Q636" s="524"/>
      <c r="R636" s="524"/>
      <c r="S636" s="524"/>
      <c r="T636" s="524"/>
      <c r="U636" s="524"/>
      <c r="V636" s="524"/>
      <c r="W636" s="524"/>
      <c r="X636" s="524"/>
      <c r="Y636" s="524"/>
      <c r="Z636" s="524"/>
      <c r="AA636" s="524"/>
      <c r="AB636" s="524"/>
      <c r="AC636" s="525"/>
      <c r="AD636" s="207"/>
      <c r="AM636" s="439"/>
      <c r="AN636" s="439"/>
      <c r="AO636" s="439"/>
      <c r="AP636" s="439"/>
      <c r="AT636" s="127"/>
      <c r="AX636" s="453"/>
    </row>
    <row r="637" spans="1:50" s="428" customFormat="1" x14ac:dyDescent="0.2">
      <c r="A637" s="526"/>
      <c r="B637" s="527"/>
      <c r="C637" s="527"/>
      <c r="D637" s="527"/>
      <c r="E637" s="527"/>
      <c r="F637" s="527"/>
      <c r="G637" s="527"/>
      <c r="H637" s="527"/>
      <c r="I637" s="527"/>
      <c r="J637" s="527"/>
      <c r="K637" s="527"/>
      <c r="L637" s="527"/>
      <c r="M637" s="527"/>
      <c r="N637" s="527"/>
      <c r="O637" s="527"/>
      <c r="P637" s="527"/>
      <c r="Q637" s="527"/>
      <c r="R637" s="527"/>
      <c r="S637" s="527"/>
      <c r="T637" s="527"/>
      <c r="U637" s="527"/>
      <c r="V637" s="527"/>
      <c r="W637" s="527"/>
      <c r="X637" s="527"/>
      <c r="Y637" s="527"/>
      <c r="Z637" s="527"/>
      <c r="AA637" s="527"/>
      <c r="AB637" s="527"/>
      <c r="AC637" s="528"/>
      <c r="AD637" s="207"/>
      <c r="AM637" s="439"/>
      <c r="AN637" s="439"/>
      <c r="AO637" s="439"/>
      <c r="AP637" s="439"/>
      <c r="AT637" s="328">
        <f>A637</f>
        <v>0</v>
      </c>
      <c r="AX637" s="453"/>
    </row>
    <row r="638" spans="1:50" s="428" customFormat="1" x14ac:dyDescent="0.2">
      <c r="A638" s="371"/>
      <c r="B638" s="371"/>
      <c r="C638" s="371"/>
      <c r="D638" s="371"/>
      <c r="E638" s="371"/>
      <c r="F638" s="371"/>
      <c r="G638" s="371"/>
      <c r="H638" s="371"/>
      <c r="I638" s="371"/>
      <c r="J638" s="371"/>
      <c r="K638" s="371"/>
      <c r="L638" s="371"/>
      <c r="M638" s="371"/>
      <c r="N638" s="371"/>
      <c r="O638" s="371"/>
      <c r="P638" s="371"/>
      <c r="Q638" s="371"/>
      <c r="R638" s="371"/>
      <c r="S638" s="371"/>
      <c r="T638" s="371"/>
      <c r="U638" s="371"/>
      <c r="V638" s="371"/>
      <c r="W638" s="371"/>
      <c r="X638" s="371"/>
      <c r="Y638" s="371"/>
      <c r="Z638" s="371"/>
      <c r="AA638" s="371"/>
      <c r="AB638" s="371"/>
      <c r="AC638" s="371"/>
      <c r="AD638" s="207"/>
      <c r="AM638" s="439"/>
      <c r="AN638" s="439"/>
      <c r="AO638" s="439"/>
      <c r="AP638" s="439"/>
      <c r="AT638" s="127"/>
      <c r="AX638" s="453"/>
    </row>
    <row r="639" spans="1:50" s="428" customFormat="1" ht="30" customHeight="1" x14ac:dyDescent="0.2">
      <c r="A639" s="677" t="s">
        <v>388</v>
      </c>
      <c r="B639" s="678"/>
      <c r="C639" s="679"/>
      <c r="D639" s="523" t="s">
        <v>489</v>
      </c>
      <c r="E639" s="524"/>
      <c r="F639" s="524"/>
      <c r="G639" s="524"/>
      <c r="H639" s="524"/>
      <c r="I639" s="524"/>
      <c r="J639" s="524"/>
      <c r="K639" s="524"/>
      <c r="L639" s="524"/>
      <c r="M639" s="524"/>
      <c r="N639" s="524"/>
      <c r="O639" s="524"/>
      <c r="P639" s="524"/>
      <c r="Q639" s="524"/>
      <c r="R639" s="524"/>
      <c r="S639" s="524"/>
      <c r="T639" s="524"/>
      <c r="U639" s="524"/>
      <c r="V639" s="524"/>
      <c r="W639" s="524"/>
      <c r="X639" s="524"/>
      <c r="Y639" s="524"/>
      <c r="Z639" s="524"/>
      <c r="AA639" s="524"/>
      <c r="AB639" s="525"/>
      <c r="AC639" s="369"/>
      <c r="AD639" s="6" t="b">
        <v>0</v>
      </c>
      <c r="AF639" s="153" t="str">
        <f>IF(AD639=FALSE,"","x")</f>
        <v/>
      </c>
      <c r="AM639" s="439"/>
      <c r="AN639" s="439"/>
      <c r="AO639" s="439"/>
      <c r="AP639" s="439"/>
      <c r="AT639" s="127"/>
      <c r="AX639" s="453"/>
    </row>
    <row r="640" spans="1:50" s="428" customFormat="1" ht="15" x14ac:dyDescent="0.2">
      <c r="A640" s="557" t="s">
        <v>85</v>
      </c>
      <c r="B640" s="558"/>
      <c r="C640" s="558"/>
      <c r="D640" s="558"/>
      <c r="E640" s="558"/>
      <c r="F640" s="558"/>
      <c r="G640" s="558"/>
      <c r="H640" s="558"/>
      <c r="I640" s="558"/>
      <c r="J640" s="558"/>
      <c r="K640" s="558"/>
      <c r="L640" s="558"/>
      <c r="M640" s="558"/>
      <c r="N640" s="558"/>
      <c r="O640" s="558"/>
      <c r="P640" s="558"/>
      <c r="Q640" s="558"/>
      <c r="R640" s="558"/>
      <c r="S640" s="558"/>
      <c r="T640" s="558"/>
      <c r="U640" s="558"/>
      <c r="V640" s="558"/>
      <c r="W640" s="558"/>
      <c r="X640" s="558"/>
      <c r="Y640" s="558"/>
      <c r="Z640" s="558"/>
      <c r="AA640" s="558"/>
      <c r="AB640" s="558"/>
      <c r="AC640" s="559"/>
      <c r="AD640" s="207"/>
      <c r="AM640" s="439"/>
      <c r="AN640" s="439"/>
      <c r="AO640" s="439"/>
      <c r="AP640" s="439"/>
      <c r="AT640" s="127"/>
      <c r="AX640" s="453"/>
    </row>
    <row r="641" spans="1:50" s="428" customFormat="1" x14ac:dyDescent="0.2">
      <c r="A641" s="560"/>
      <c r="B641" s="561"/>
      <c r="C641" s="561"/>
      <c r="D641" s="561"/>
      <c r="E641" s="561"/>
      <c r="F641" s="561"/>
      <c r="G641" s="561"/>
      <c r="H641" s="561"/>
      <c r="I641" s="561"/>
      <c r="J641" s="561"/>
      <c r="K641" s="561"/>
      <c r="L641" s="561"/>
      <c r="M641" s="561"/>
      <c r="N641" s="561"/>
      <c r="O641" s="561"/>
      <c r="P641" s="561"/>
      <c r="Q641" s="561"/>
      <c r="R641" s="561"/>
      <c r="S641" s="561"/>
      <c r="T641" s="561"/>
      <c r="U641" s="561"/>
      <c r="V641" s="561"/>
      <c r="W641" s="561"/>
      <c r="X641" s="561"/>
      <c r="Y641" s="561"/>
      <c r="Z641" s="561"/>
      <c r="AA641" s="561"/>
      <c r="AB641" s="561"/>
      <c r="AC641" s="562"/>
      <c r="AD641" s="207"/>
      <c r="AM641" s="439"/>
      <c r="AN641" s="439"/>
      <c r="AO641" s="439"/>
      <c r="AP641" s="439"/>
      <c r="AT641" s="328">
        <f>A641</f>
        <v>0</v>
      </c>
      <c r="AX641" s="453"/>
    </row>
    <row r="642" spans="1:50" s="428" customFormat="1" x14ac:dyDescent="0.2">
      <c r="AC642" s="121"/>
      <c r="AD642" s="207"/>
      <c r="AM642" s="439"/>
      <c r="AN642" s="439"/>
      <c r="AO642" s="439"/>
      <c r="AP642" s="439"/>
      <c r="AT642" s="127"/>
      <c r="AX642" s="453"/>
    </row>
    <row r="643" spans="1:50" s="428" customFormat="1" ht="24" customHeight="1" x14ac:dyDescent="0.2">
      <c r="A643" s="677" t="s">
        <v>490</v>
      </c>
      <c r="B643" s="678"/>
      <c r="C643" s="679"/>
      <c r="D643" s="780" t="s">
        <v>491</v>
      </c>
      <c r="E643" s="781"/>
      <c r="F643" s="781"/>
      <c r="G643" s="781"/>
      <c r="H643" s="781"/>
      <c r="I643" s="781"/>
      <c r="J643" s="781"/>
      <c r="K643" s="781"/>
      <c r="L643" s="781"/>
      <c r="M643" s="781"/>
      <c r="N643" s="781"/>
      <c r="O643" s="781"/>
      <c r="P643" s="781"/>
      <c r="Q643" s="781"/>
      <c r="R643" s="781"/>
      <c r="S643" s="781"/>
      <c r="T643" s="781"/>
      <c r="U643" s="781"/>
      <c r="V643" s="781"/>
      <c r="W643" s="781"/>
      <c r="X643" s="781"/>
      <c r="Y643" s="781"/>
      <c r="Z643" s="781"/>
      <c r="AA643" s="781"/>
      <c r="AB643" s="781"/>
      <c r="AC643" s="782"/>
      <c r="AM643" s="439"/>
      <c r="AN643" s="439"/>
      <c r="AO643" s="439"/>
      <c r="AP643" s="439"/>
      <c r="AT643" s="127"/>
      <c r="AX643" s="453"/>
    </row>
    <row r="644" spans="1:50" s="428" customFormat="1" ht="11.25" customHeight="1" x14ac:dyDescent="0.2">
      <c r="AC644" s="121"/>
      <c r="AD644" s="207"/>
      <c r="AM644" s="439"/>
      <c r="AN644" s="439"/>
      <c r="AO644" s="439"/>
      <c r="AP644" s="439"/>
      <c r="AT644" s="127"/>
      <c r="AX644" s="453"/>
    </row>
    <row r="645" spans="1:50" s="428" customFormat="1" ht="18.75" customHeight="1" x14ac:dyDescent="0.2">
      <c r="A645" s="783" t="s">
        <v>492</v>
      </c>
      <c r="B645" s="783"/>
      <c r="C645" s="783"/>
      <c r="D645" s="783"/>
      <c r="E645" s="783"/>
      <c r="F645" s="783"/>
      <c r="G645" s="783"/>
      <c r="H645" s="783"/>
      <c r="I645" s="783"/>
      <c r="J645" s="783"/>
      <c r="K645" s="783"/>
      <c r="L645" s="783"/>
      <c r="M645" s="783"/>
      <c r="N645" s="783"/>
      <c r="O645" s="783"/>
      <c r="P645" s="783"/>
      <c r="Q645" s="783"/>
      <c r="R645" s="783"/>
      <c r="S645" s="783"/>
      <c r="T645" s="783"/>
      <c r="U645" s="783"/>
      <c r="V645" s="783"/>
      <c r="W645" s="783"/>
      <c r="X645" s="783"/>
      <c r="Y645" s="783"/>
      <c r="Z645" s="783"/>
      <c r="AA645" s="783"/>
      <c r="AB645" s="783"/>
      <c r="AC645" s="783"/>
      <c r="AD645" s="207"/>
      <c r="AM645" s="439"/>
      <c r="AN645" s="439"/>
      <c r="AO645" s="439"/>
      <c r="AP645" s="439"/>
      <c r="AT645" s="127"/>
      <c r="AX645" s="453"/>
    </row>
    <row r="646" spans="1:50" s="428" customFormat="1" ht="23.25" customHeight="1" x14ac:dyDescent="0.2">
      <c r="A646" s="589" t="s">
        <v>493</v>
      </c>
      <c r="B646" s="589"/>
      <c r="C646" s="589"/>
      <c r="D646" s="589"/>
      <c r="E646" s="589"/>
      <c r="F646" s="589"/>
      <c r="G646" s="589"/>
      <c r="H646" s="589"/>
      <c r="I646" s="589"/>
      <c r="J646" s="589"/>
      <c r="K646" s="589"/>
      <c r="L646" s="589"/>
      <c r="M646" s="589"/>
      <c r="N646" s="589"/>
      <c r="O646" s="589"/>
      <c r="P646" s="589"/>
      <c r="Q646" s="589"/>
      <c r="R646" s="589"/>
      <c r="S646" s="589"/>
      <c r="T646" s="589"/>
      <c r="U646" s="589"/>
      <c r="V646" s="589"/>
      <c r="W646" s="589"/>
      <c r="X646" s="589"/>
      <c r="Y646" s="589"/>
      <c r="Z646" s="589"/>
      <c r="AA646" s="589"/>
      <c r="AB646" s="589"/>
      <c r="AC646" s="145"/>
      <c r="AD646" s="6">
        <v>0</v>
      </c>
      <c r="AM646" s="439"/>
      <c r="AN646" s="439"/>
      <c r="AO646" s="439"/>
      <c r="AP646" s="439"/>
      <c r="AT646" s="127"/>
      <c r="AX646" s="453"/>
    </row>
    <row r="647" spans="1:50" s="428" customFormat="1" ht="24.75" customHeight="1" x14ac:dyDescent="0.2">
      <c r="A647" s="589" t="s">
        <v>494</v>
      </c>
      <c r="B647" s="589"/>
      <c r="C647" s="589"/>
      <c r="D647" s="589"/>
      <c r="E647" s="589"/>
      <c r="F647" s="589"/>
      <c r="G647" s="589"/>
      <c r="H647" s="589"/>
      <c r="I647" s="589"/>
      <c r="J647" s="589"/>
      <c r="K647" s="589"/>
      <c r="L647" s="589"/>
      <c r="M647" s="589"/>
      <c r="N647" s="589"/>
      <c r="O647" s="589"/>
      <c r="P647" s="589"/>
      <c r="Q647" s="589"/>
      <c r="R647" s="589"/>
      <c r="S647" s="589"/>
      <c r="T647" s="589"/>
      <c r="U647" s="589"/>
      <c r="V647" s="589"/>
      <c r="W647" s="589"/>
      <c r="X647" s="589"/>
      <c r="Y647" s="589"/>
      <c r="Z647" s="589"/>
      <c r="AA647" s="589"/>
      <c r="AB647" s="589"/>
      <c r="AC647" s="145"/>
      <c r="AD647" s="207"/>
      <c r="AM647" s="439"/>
      <c r="AN647" s="439"/>
      <c r="AO647" s="439"/>
      <c r="AP647" s="439"/>
      <c r="AT647" s="127"/>
      <c r="AX647" s="453"/>
    </row>
    <row r="648" spans="1:50" s="428" customFormat="1" ht="24" customHeight="1" x14ac:dyDescent="0.2">
      <c r="A648" s="589" t="s">
        <v>495</v>
      </c>
      <c r="B648" s="589"/>
      <c r="C648" s="589"/>
      <c r="D648" s="589"/>
      <c r="E648" s="589"/>
      <c r="F648" s="589"/>
      <c r="G648" s="589"/>
      <c r="H648" s="589"/>
      <c r="I648" s="589"/>
      <c r="J648" s="589"/>
      <c r="K648" s="589"/>
      <c r="L648" s="589"/>
      <c r="M648" s="589"/>
      <c r="N648" s="589"/>
      <c r="O648" s="589"/>
      <c r="P648" s="589"/>
      <c r="Q648" s="589"/>
      <c r="R648" s="589"/>
      <c r="S648" s="589"/>
      <c r="T648" s="589"/>
      <c r="U648" s="589"/>
      <c r="V648" s="589"/>
      <c r="W648" s="589"/>
      <c r="X648" s="589"/>
      <c r="Y648" s="589"/>
      <c r="Z648" s="589"/>
      <c r="AA648" s="589"/>
      <c r="AB648" s="589"/>
      <c r="AC648" s="145"/>
      <c r="AD648" s="207"/>
      <c r="AM648" s="439"/>
      <c r="AN648" s="439"/>
      <c r="AO648" s="439"/>
      <c r="AP648" s="439"/>
      <c r="AT648" s="127"/>
      <c r="AX648" s="453"/>
    </row>
    <row r="649" spans="1:50" s="428" customFormat="1" ht="22.5" customHeight="1" x14ac:dyDescent="0.2">
      <c r="A649" s="589" t="s">
        <v>496</v>
      </c>
      <c r="B649" s="589"/>
      <c r="C649" s="589"/>
      <c r="D649" s="589"/>
      <c r="E649" s="589"/>
      <c r="F649" s="589"/>
      <c r="G649" s="589"/>
      <c r="H649" s="589"/>
      <c r="I649" s="589"/>
      <c r="J649" s="589"/>
      <c r="K649" s="589"/>
      <c r="L649" s="589"/>
      <c r="M649" s="589"/>
      <c r="N649" s="589"/>
      <c r="O649" s="589"/>
      <c r="P649" s="589"/>
      <c r="Q649" s="589"/>
      <c r="R649" s="589"/>
      <c r="S649" s="589"/>
      <c r="T649" s="589"/>
      <c r="U649" s="589"/>
      <c r="V649" s="589"/>
      <c r="W649" s="589"/>
      <c r="X649" s="589"/>
      <c r="Y649" s="589"/>
      <c r="Z649" s="589"/>
      <c r="AA649" s="589"/>
      <c r="AB649" s="589"/>
      <c r="AC649" s="145"/>
      <c r="AD649" s="207"/>
      <c r="AM649" s="439"/>
      <c r="AN649" s="439"/>
      <c r="AO649" s="439"/>
      <c r="AP649" s="439"/>
      <c r="AT649" s="127"/>
      <c r="AX649" s="453"/>
    </row>
    <row r="650" spans="1:50" s="428" customFormat="1" ht="19.5" customHeight="1" x14ac:dyDescent="0.2">
      <c r="A650" s="589" t="s">
        <v>497</v>
      </c>
      <c r="B650" s="589"/>
      <c r="C650" s="589"/>
      <c r="D650" s="589"/>
      <c r="E650" s="589"/>
      <c r="F650" s="589"/>
      <c r="G650" s="589"/>
      <c r="H650" s="589"/>
      <c r="I650" s="589"/>
      <c r="J650" s="589"/>
      <c r="K650" s="589"/>
      <c r="L650" s="589"/>
      <c r="M650" s="589"/>
      <c r="N650" s="589"/>
      <c r="O650" s="589"/>
      <c r="P650" s="589"/>
      <c r="Q650" s="589"/>
      <c r="R650" s="589"/>
      <c r="S650" s="589"/>
      <c r="T650" s="589"/>
      <c r="U650" s="589"/>
      <c r="V650" s="589"/>
      <c r="W650" s="589"/>
      <c r="X650" s="589"/>
      <c r="Y650" s="589"/>
      <c r="Z650" s="589"/>
      <c r="AA650" s="589"/>
      <c r="AB650" s="589"/>
      <c r="AC650" s="145"/>
      <c r="AD650" s="207"/>
      <c r="AM650" s="439"/>
      <c r="AN650" s="439"/>
      <c r="AO650" s="439"/>
      <c r="AP650" s="439"/>
      <c r="AT650" s="127"/>
      <c r="AX650" s="453"/>
    </row>
    <row r="651" spans="1:50" s="428" customFormat="1" ht="21.75" customHeight="1" x14ac:dyDescent="0.2">
      <c r="A651" s="589" t="s">
        <v>498</v>
      </c>
      <c r="B651" s="589"/>
      <c r="C651" s="589"/>
      <c r="D651" s="589"/>
      <c r="E651" s="589"/>
      <c r="F651" s="589"/>
      <c r="G651" s="589"/>
      <c r="H651" s="589"/>
      <c r="I651" s="589"/>
      <c r="J651" s="589"/>
      <c r="K651" s="589"/>
      <c r="L651" s="589"/>
      <c r="M651" s="589"/>
      <c r="N651" s="589"/>
      <c r="O651" s="589"/>
      <c r="P651" s="589"/>
      <c r="Q651" s="589"/>
      <c r="R651" s="589"/>
      <c r="S651" s="589"/>
      <c r="T651" s="589"/>
      <c r="U651" s="589"/>
      <c r="V651" s="589"/>
      <c r="W651" s="589"/>
      <c r="X651" s="589"/>
      <c r="Y651" s="589"/>
      <c r="Z651" s="589"/>
      <c r="AA651" s="589"/>
      <c r="AB651" s="589"/>
      <c r="AC651" s="145"/>
      <c r="AD651" s="207"/>
      <c r="AM651" s="439"/>
      <c r="AN651" s="439"/>
      <c r="AO651" s="439"/>
      <c r="AP651" s="439"/>
      <c r="AT651" s="127"/>
      <c r="AX651" s="453"/>
    </row>
    <row r="652" spans="1:50" s="428" customFormat="1" x14ac:dyDescent="0.2">
      <c r="AD652" s="207"/>
      <c r="AM652" s="439"/>
      <c r="AN652" s="439"/>
      <c r="AO652" s="439"/>
      <c r="AP652" s="439"/>
      <c r="AT652" s="127"/>
      <c r="AX652" s="453"/>
    </row>
    <row r="653" spans="1:50" s="428" customFormat="1" ht="15" x14ac:dyDescent="0.25">
      <c r="A653" s="578" t="s">
        <v>499</v>
      </c>
      <c r="B653" s="578"/>
      <c r="C653" s="578"/>
      <c r="D653" s="578"/>
      <c r="E653" s="578"/>
      <c r="F653" s="578"/>
      <c r="G653" s="578"/>
      <c r="H653" s="578"/>
      <c r="I653" s="578"/>
      <c r="J653" s="578"/>
      <c r="K653" s="578"/>
      <c r="L653" s="578"/>
      <c r="M653" s="578"/>
      <c r="N653" s="578"/>
      <c r="O653" s="578"/>
      <c r="P653" s="578"/>
      <c r="Q653" s="578"/>
      <c r="R653" s="578"/>
      <c r="S653" s="578"/>
      <c r="T653" s="578"/>
      <c r="U653" s="578"/>
      <c r="V653" s="578"/>
      <c r="W653" s="578"/>
      <c r="X653" s="578"/>
      <c r="Y653" s="578"/>
      <c r="Z653" s="578"/>
      <c r="AA653" s="578"/>
      <c r="AB653" s="578"/>
      <c r="AC653" s="578"/>
      <c r="AD653" s="207"/>
      <c r="AM653" s="439"/>
      <c r="AN653" s="439"/>
      <c r="AO653" s="439"/>
      <c r="AP653" s="439"/>
      <c r="AT653" s="127"/>
      <c r="AX653" s="453"/>
    </row>
    <row r="654" spans="1:50" s="428" customFormat="1" ht="20.100000000000001" customHeight="1" x14ac:dyDescent="0.2">
      <c r="A654" s="589" t="s">
        <v>493</v>
      </c>
      <c r="B654" s="589"/>
      <c r="C654" s="589"/>
      <c r="D654" s="589"/>
      <c r="E654" s="589"/>
      <c r="F654" s="589"/>
      <c r="G654" s="589"/>
      <c r="H654" s="589"/>
      <c r="I654" s="589"/>
      <c r="J654" s="589"/>
      <c r="K654" s="589"/>
      <c r="L654" s="589"/>
      <c r="M654" s="589"/>
      <c r="N654" s="589"/>
      <c r="O654" s="589"/>
      <c r="P654" s="589"/>
      <c r="Q654" s="589"/>
      <c r="R654" s="589"/>
      <c r="S654" s="589"/>
      <c r="T654" s="589"/>
      <c r="U654" s="589"/>
      <c r="V654" s="589"/>
      <c r="W654" s="589"/>
      <c r="X654" s="589"/>
      <c r="Y654" s="589"/>
      <c r="Z654" s="589"/>
      <c r="AA654" s="589"/>
      <c r="AB654" s="589"/>
      <c r="AC654" s="145"/>
      <c r="AD654" s="6">
        <v>0</v>
      </c>
      <c r="AM654" s="439"/>
      <c r="AN654" s="439"/>
      <c r="AO654" s="439"/>
      <c r="AP654" s="439"/>
      <c r="AT654" s="127"/>
      <c r="AX654" s="453"/>
    </row>
    <row r="655" spans="1:50" s="428" customFormat="1" ht="20.100000000000001" customHeight="1" x14ac:dyDescent="0.2">
      <c r="A655" s="589" t="s">
        <v>494</v>
      </c>
      <c r="B655" s="589"/>
      <c r="C655" s="589"/>
      <c r="D655" s="589"/>
      <c r="E655" s="589"/>
      <c r="F655" s="589"/>
      <c r="G655" s="589"/>
      <c r="H655" s="589"/>
      <c r="I655" s="589"/>
      <c r="J655" s="589"/>
      <c r="K655" s="589"/>
      <c r="L655" s="589"/>
      <c r="M655" s="589"/>
      <c r="N655" s="589"/>
      <c r="O655" s="589"/>
      <c r="P655" s="589"/>
      <c r="Q655" s="589"/>
      <c r="R655" s="589"/>
      <c r="S655" s="589"/>
      <c r="T655" s="589"/>
      <c r="U655" s="589"/>
      <c r="V655" s="589"/>
      <c r="W655" s="589"/>
      <c r="X655" s="589"/>
      <c r="Y655" s="589"/>
      <c r="Z655" s="589"/>
      <c r="AA655" s="589"/>
      <c r="AB655" s="589"/>
      <c r="AC655" s="145"/>
      <c r="AD655" s="207"/>
      <c r="AM655" s="439"/>
      <c r="AN655" s="439"/>
      <c r="AO655" s="439"/>
      <c r="AP655" s="439"/>
      <c r="AT655" s="127"/>
      <c r="AX655" s="453"/>
    </row>
    <row r="656" spans="1:50" s="428" customFormat="1" ht="20.100000000000001" customHeight="1" x14ac:dyDescent="0.2">
      <c r="A656" s="589" t="s">
        <v>495</v>
      </c>
      <c r="B656" s="589"/>
      <c r="C656" s="589"/>
      <c r="D656" s="589"/>
      <c r="E656" s="589"/>
      <c r="F656" s="589"/>
      <c r="G656" s="589"/>
      <c r="H656" s="589"/>
      <c r="I656" s="589"/>
      <c r="J656" s="589"/>
      <c r="K656" s="589"/>
      <c r="L656" s="589"/>
      <c r="M656" s="589"/>
      <c r="N656" s="589"/>
      <c r="O656" s="589"/>
      <c r="P656" s="589"/>
      <c r="Q656" s="589"/>
      <c r="R656" s="589"/>
      <c r="S656" s="589"/>
      <c r="T656" s="589"/>
      <c r="U656" s="589"/>
      <c r="V656" s="589"/>
      <c r="W656" s="589"/>
      <c r="X656" s="589"/>
      <c r="Y656" s="589"/>
      <c r="Z656" s="589"/>
      <c r="AA656" s="589"/>
      <c r="AB656" s="589"/>
      <c r="AC656" s="145"/>
      <c r="AD656" s="207"/>
      <c r="AM656" s="439"/>
      <c r="AN656" s="439"/>
      <c r="AO656" s="439"/>
      <c r="AP656" s="439"/>
      <c r="AT656" s="127"/>
      <c r="AX656" s="453"/>
    </row>
    <row r="657" spans="1:50" s="428" customFormat="1" ht="20.100000000000001" customHeight="1" x14ac:dyDescent="0.2">
      <c r="A657" s="589" t="s">
        <v>496</v>
      </c>
      <c r="B657" s="589"/>
      <c r="C657" s="589"/>
      <c r="D657" s="589"/>
      <c r="E657" s="589"/>
      <c r="F657" s="589"/>
      <c r="G657" s="589"/>
      <c r="H657" s="589"/>
      <c r="I657" s="589"/>
      <c r="J657" s="589"/>
      <c r="K657" s="589"/>
      <c r="L657" s="589"/>
      <c r="M657" s="589"/>
      <c r="N657" s="589"/>
      <c r="O657" s="589"/>
      <c r="P657" s="589"/>
      <c r="Q657" s="589"/>
      <c r="R657" s="589"/>
      <c r="S657" s="589"/>
      <c r="T657" s="589"/>
      <c r="U657" s="589"/>
      <c r="V657" s="589"/>
      <c r="W657" s="589"/>
      <c r="X657" s="589"/>
      <c r="Y657" s="589"/>
      <c r="Z657" s="589"/>
      <c r="AA657" s="589"/>
      <c r="AB657" s="589"/>
      <c r="AC657" s="145"/>
      <c r="AD657" s="207"/>
      <c r="AM657" s="439"/>
      <c r="AN657" s="439"/>
      <c r="AO657" s="439"/>
      <c r="AP657" s="439"/>
      <c r="AT657" s="127"/>
      <c r="AX657" s="453"/>
    </row>
    <row r="658" spans="1:50" s="428" customFormat="1" ht="20.100000000000001" customHeight="1" x14ac:dyDescent="0.2">
      <c r="A658" s="589" t="s">
        <v>497</v>
      </c>
      <c r="B658" s="589"/>
      <c r="C658" s="589"/>
      <c r="D658" s="589"/>
      <c r="E658" s="589"/>
      <c r="F658" s="589"/>
      <c r="G658" s="589"/>
      <c r="H658" s="589"/>
      <c r="I658" s="589"/>
      <c r="J658" s="589"/>
      <c r="K658" s="589"/>
      <c r="L658" s="589"/>
      <c r="M658" s="589"/>
      <c r="N658" s="589"/>
      <c r="O658" s="589"/>
      <c r="P658" s="589"/>
      <c r="Q658" s="589"/>
      <c r="R658" s="589"/>
      <c r="S658" s="589"/>
      <c r="T658" s="589"/>
      <c r="U658" s="589"/>
      <c r="V658" s="589"/>
      <c r="W658" s="589"/>
      <c r="X658" s="589"/>
      <c r="Y658" s="589"/>
      <c r="Z658" s="589"/>
      <c r="AA658" s="589"/>
      <c r="AB658" s="589"/>
      <c r="AC658" s="145"/>
      <c r="AD658" s="207"/>
      <c r="AM658" s="439"/>
      <c r="AN658" s="439"/>
      <c r="AO658" s="439"/>
      <c r="AP658" s="439"/>
      <c r="AT658" s="127"/>
      <c r="AX658" s="453"/>
    </row>
    <row r="659" spans="1:50" s="428" customFormat="1" ht="20.100000000000001" customHeight="1" x14ac:dyDescent="0.2">
      <c r="A659" s="589" t="s">
        <v>498</v>
      </c>
      <c r="B659" s="589"/>
      <c r="C659" s="589"/>
      <c r="D659" s="589"/>
      <c r="E659" s="589"/>
      <c r="F659" s="589"/>
      <c r="G659" s="589"/>
      <c r="H659" s="589"/>
      <c r="I659" s="589"/>
      <c r="J659" s="589"/>
      <c r="K659" s="589"/>
      <c r="L659" s="589"/>
      <c r="M659" s="589"/>
      <c r="N659" s="589"/>
      <c r="O659" s="589"/>
      <c r="P659" s="589"/>
      <c r="Q659" s="589"/>
      <c r="R659" s="589"/>
      <c r="S659" s="589"/>
      <c r="T659" s="589"/>
      <c r="U659" s="589"/>
      <c r="V659" s="589"/>
      <c r="W659" s="589"/>
      <c r="X659" s="589"/>
      <c r="Y659" s="589"/>
      <c r="Z659" s="589"/>
      <c r="AA659" s="589"/>
      <c r="AB659" s="589"/>
      <c r="AC659" s="145"/>
      <c r="AD659" s="207"/>
      <c r="AM659" s="439"/>
      <c r="AN659" s="439"/>
      <c r="AO659" s="439"/>
      <c r="AP659" s="439"/>
      <c r="AT659" s="127"/>
      <c r="AX659" s="453"/>
    </row>
    <row r="660" spans="1:50" s="428" customFormat="1" x14ac:dyDescent="0.2">
      <c r="AC660" s="121"/>
      <c r="AD660" s="207"/>
      <c r="AM660" s="439"/>
      <c r="AN660" s="439"/>
      <c r="AO660" s="439"/>
      <c r="AP660" s="439"/>
      <c r="AT660" s="127"/>
      <c r="AX660" s="453"/>
    </row>
    <row r="661" spans="1:50" s="428" customFormat="1" ht="15" x14ac:dyDescent="0.25">
      <c r="A661" s="578" t="s">
        <v>500</v>
      </c>
      <c r="B661" s="578"/>
      <c r="C661" s="578"/>
      <c r="D661" s="578"/>
      <c r="E661" s="578"/>
      <c r="F661" s="578"/>
      <c r="G661" s="578"/>
      <c r="H661" s="578"/>
      <c r="I661" s="578"/>
      <c r="J661" s="578"/>
      <c r="K661" s="578"/>
      <c r="L661" s="578"/>
      <c r="M661" s="578"/>
      <c r="N661" s="578"/>
      <c r="O661" s="578"/>
      <c r="P661" s="578"/>
      <c r="Q661" s="578"/>
      <c r="R661" s="578"/>
      <c r="S661" s="578"/>
      <c r="T661" s="578"/>
      <c r="U661" s="578"/>
      <c r="V661" s="578"/>
      <c r="W661" s="578"/>
      <c r="X661" s="578"/>
      <c r="Y661" s="578"/>
      <c r="Z661" s="578"/>
      <c r="AA661" s="578"/>
      <c r="AB661" s="578"/>
      <c r="AC661" s="578"/>
      <c r="AD661" s="207"/>
      <c r="AM661" s="439"/>
      <c r="AN661" s="439"/>
      <c r="AO661" s="439"/>
      <c r="AP661" s="439"/>
      <c r="AT661" s="127"/>
      <c r="AX661" s="453"/>
    </row>
    <row r="662" spans="1:50" s="428" customFormat="1" ht="20.100000000000001" customHeight="1" x14ac:dyDescent="0.2">
      <c r="A662" s="589" t="s">
        <v>495</v>
      </c>
      <c r="B662" s="589"/>
      <c r="C662" s="589"/>
      <c r="D662" s="589"/>
      <c r="E662" s="589"/>
      <c r="F662" s="589"/>
      <c r="G662" s="589"/>
      <c r="H662" s="589"/>
      <c r="I662" s="589"/>
      <c r="J662" s="589"/>
      <c r="K662" s="589"/>
      <c r="L662" s="589"/>
      <c r="M662" s="589"/>
      <c r="N662" s="589"/>
      <c r="O662" s="589"/>
      <c r="P662" s="589"/>
      <c r="Q662" s="589"/>
      <c r="R662" s="589"/>
      <c r="S662" s="589"/>
      <c r="T662" s="589"/>
      <c r="U662" s="589"/>
      <c r="V662" s="589"/>
      <c r="W662" s="589"/>
      <c r="X662" s="589"/>
      <c r="Y662" s="589"/>
      <c r="Z662" s="589"/>
      <c r="AA662" s="589"/>
      <c r="AB662" s="589"/>
      <c r="AC662" s="145"/>
      <c r="AD662" s="6">
        <v>0</v>
      </c>
      <c r="AM662" s="439"/>
      <c r="AN662" s="439"/>
      <c r="AO662" s="439"/>
      <c r="AP662" s="439"/>
      <c r="AT662" s="127"/>
      <c r="AX662" s="453"/>
    </row>
    <row r="663" spans="1:50" s="428" customFormat="1" ht="20.100000000000001" customHeight="1" x14ac:dyDescent="0.2">
      <c r="A663" s="589" t="s">
        <v>497</v>
      </c>
      <c r="B663" s="589"/>
      <c r="C663" s="589"/>
      <c r="D663" s="589"/>
      <c r="E663" s="589"/>
      <c r="F663" s="589"/>
      <c r="G663" s="589"/>
      <c r="H663" s="589"/>
      <c r="I663" s="589"/>
      <c r="J663" s="589"/>
      <c r="K663" s="589"/>
      <c r="L663" s="589"/>
      <c r="M663" s="589"/>
      <c r="N663" s="589"/>
      <c r="O663" s="589"/>
      <c r="P663" s="589"/>
      <c r="Q663" s="589"/>
      <c r="R663" s="589"/>
      <c r="S663" s="589"/>
      <c r="T663" s="589"/>
      <c r="U663" s="589"/>
      <c r="V663" s="589"/>
      <c r="W663" s="589"/>
      <c r="X663" s="589"/>
      <c r="Y663" s="589"/>
      <c r="Z663" s="589"/>
      <c r="AA663" s="589"/>
      <c r="AB663" s="589"/>
      <c r="AC663" s="145"/>
      <c r="AD663" s="207"/>
      <c r="AM663" s="439"/>
      <c r="AN663" s="439"/>
      <c r="AO663" s="439"/>
      <c r="AP663" s="439"/>
      <c r="AT663" s="127"/>
      <c r="AX663" s="453"/>
    </row>
    <row r="664" spans="1:50" s="428" customFormat="1" ht="20.100000000000001" customHeight="1" x14ac:dyDescent="0.2">
      <c r="A664" s="589" t="s">
        <v>498</v>
      </c>
      <c r="B664" s="589"/>
      <c r="C664" s="589"/>
      <c r="D664" s="589"/>
      <c r="E664" s="589"/>
      <c r="F664" s="589"/>
      <c r="G664" s="589"/>
      <c r="H664" s="589"/>
      <c r="I664" s="589"/>
      <c r="J664" s="589"/>
      <c r="K664" s="589"/>
      <c r="L664" s="589"/>
      <c r="M664" s="589"/>
      <c r="N664" s="589"/>
      <c r="O664" s="589"/>
      <c r="P664" s="589"/>
      <c r="Q664" s="589"/>
      <c r="R664" s="589"/>
      <c r="S664" s="589"/>
      <c r="T664" s="589"/>
      <c r="U664" s="589"/>
      <c r="V664" s="589"/>
      <c r="W664" s="589"/>
      <c r="X664" s="589"/>
      <c r="Y664" s="589"/>
      <c r="Z664" s="589"/>
      <c r="AA664" s="589"/>
      <c r="AB664" s="589"/>
      <c r="AC664" s="145"/>
      <c r="AD664" s="207"/>
      <c r="AM664" s="439"/>
      <c r="AN664" s="439"/>
      <c r="AO664" s="439"/>
      <c r="AP664" s="439"/>
      <c r="AT664" s="127"/>
      <c r="AX664" s="453"/>
    </row>
    <row r="665" spans="1:50" s="428" customFormat="1" x14ac:dyDescent="0.2">
      <c r="AC665" s="121"/>
      <c r="AD665" s="207"/>
      <c r="AM665" s="439"/>
      <c r="AN665" s="439"/>
      <c r="AO665" s="439"/>
      <c r="AP665" s="439"/>
      <c r="AT665" s="127"/>
      <c r="AX665" s="453"/>
    </row>
    <row r="666" spans="1:50" s="428" customFormat="1" ht="15" x14ac:dyDescent="0.2">
      <c r="A666" s="557" t="s">
        <v>85</v>
      </c>
      <c r="B666" s="558"/>
      <c r="C666" s="558"/>
      <c r="D666" s="558"/>
      <c r="E666" s="558"/>
      <c r="F666" s="558"/>
      <c r="G666" s="558"/>
      <c r="H666" s="558"/>
      <c r="I666" s="558"/>
      <c r="J666" s="558"/>
      <c r="K666" s="558"/>
      <c r="L666" s="558"/>
      <c r="M666" s="558"/>
      <c r="N666" s="558"/>
      <c r="O666" s="558"/>
      <c r="P666" s="558"/>
      <c r="Q666" s="558"/>
      <c r="R666" s="558"/>
      <c r="S666" s="558"/>
      <c r="T666" s="558"/>
      <c r="U666" s="558"/>
      <c r="V666" s="558"/>
      <c r="W666" s="558"/>
      <c r="X666" s="558"/>
      <c r="Y666" s="558"/>
      <c r="Z666" s="558"/>
      <c r="AA666" s="558"/>
      <c r="AB666" s="558"/>
      <c r="AC666" s="559"/>
      <c r="AD666" s="207"/>
      <c r="AM666" s="439"/>
      <c r="AN666" s="439"/>
      <c r="AO666" s="439"/>
      <c r="AP666" s="439"/>
      <c r="AT666" s="127"/>
      <c r="AX666" s="453"/>
    </row>
    <row r="667" spans="1:50" s="428" customFormat="1" x14ac:dyDescent="0.2">
      <c r="A667" s="560"/>
      <c r="B667" s="561"/>
      <c r="C667" s="561"/>
      <c r="D667" s="561"/>
      <c r="E667" s="561"/>
      <c r="F667" s="561"/>
      <c r="G667" s="561"/>
      <c r="H667" s="561"/>
      <c r="I667" s="561"/>
      <c r="J667" s="561"/>
      <c r="K667" s="561"/>
      <c r="L667" s="561"/>
      <c r="M667" s="561"/>
      <c r="N667" s="561"/>
      <c r="O667" s="561"/>
      <c r="P667" s="561"/>
      <c r="Q667" s="561"/>
      <c r="R667" s="561"/>
      <c r="S667" s="561"/>
      <c r="T667" s="561"/>
      <c r="U667" s="561"/>
      <c r="V667" s="561"/>
      <c r="W667" s="561"/>
      <c r="X667" s="561"/>
      <c r="Y667" s="561"/>
      <c r="Z667" s="561"/>
      <c r="AA667" s="561"/>
      <c r="AB667" s="561"/>
      <c r="AC667" s="562"/>
      <c r="AD667" s="454"/>
      <c r="AM667" s="439"/>
      <c r="AN667" s="439"/>
      <c r="AO667" s="439"/>
      <c r="AP667" s="439"/>
      <c r="AT667" s="328">
        <f>A667</f>
        <v>0</v>
      </c>
      <c r="AX667" s="453"/>
    </row>
    <row r="668" spans="1:50" s="428" customFormat="1" x14ac:dyDescent="0.2">
      <c r="AC668" s="121"/>
      <c r="AD668" s="207"/>
      <c r="AM668" s="439"/>
      <c r="AN668" s="439"/>
      <c r="AO668" s="439"/>
      <c r="AP668" s="439"/>
      <c r="AT668" s="127"/>
      <c r="AX668" s="453"/>
    </row>
    <row r="669" spans="1:50" s="428" customFormat="1" ht="50.25" customHeight="1" x14ac:dyDescent="0.2">
      <c r="A669" s="784" t="s">
        <v>0</v>
      </c>
      <c r="B669" s="785"/>
      <c r="C669" s="785"/>
      <c r="D669" s="786" t="s">
        <v>501</v>
      </c>
      <c r="E669" s="786"/>
      <c r="F669" s="786"/>
      <c r="G669" s="786"/>
      <c r="H669" s="786"/>
      <c r="I669" s="786"/>
      <c r="J669" s="786"/>
      <c r="K669" s="786"/>
      <c r="L669" s="786"/>
      <c r="M669" s="786"/>
      <c r="N669" s="786"/>
      <c r="O669" s="786"/>
      <c r="P669" s="786"/>
      <c r="Q669" s="786"/>
      <c r="R669" s="786"/>
      <c r="S669" s="786"/>
      <c r="T669" s="786"/>
      <c r="U669" s="786"/>
      <c r="V669" s="786"/>
      <c r="W669" s="786"/>
      <c r="X669" s="786"/>
      <c r="Y669" s="786"/>
      <c r="Z669" s="786"/>
      <c r="AA669" s="786"/>
      <c r="AB669" s="786"/>
      <c r="AC669" s="787"/>
      <c r="AD669" s="207"/>
      <c r="AM669" s="439"/>
      <c r="AN669" s="439"/>
      <c r="AO669" s="439"/>
      <c r="AP669" s="439"/>
      <c r="AT669" s="127"/>
      <c r="AX669" s="453"/>
    </row>
    <row r="670" spans="1:50" s="428" customFormat="1" ht="19.5" customHeight="1" x14ac:dyDescent="0.2">
      <c r="AC670" s="121"/>
      <c r="AD670" s="207"/>
      <c r="AM670" s="439"/>
      <c r="AN670" s="439"/>
      <c r="AO670" s="439"/>
      <c r="AP670" s="439"/>
      <c r="AT670" s="127"/>
      <c r="AX670" s="453"/>
    </row>
    <row r="671" spans="1:50" s="428" customFormat="1" ht="21.75" customHeight="1" x14ac:dyDescent="0.2">
      <c r="A671" s="768" t="s">
        <v>502</v>
      </c>
      <c r="B671" s="768"/>
      <c r="C671" s="768"/>
      <c r="D671" s="768"/>
      <c r="E671" s="768"/>
      <c r="F671" s="768"/>
      <c r="G671" s="768"/>
      <c r="H671" s="768"/>
      <c r="I671" s="768"/>
      <c r="J671" s="768"/>
      <c r="K671" s="768"/>
      <c r="L671" s="768"/>
      <c r="M671" s="768"/>
      <c r="N671" s="768"/>
      <c r="O671" s="768"/>
      <c r="P671" s="768"/>
      <c r="Q671" s="768"/>
      <c r="R671" s="768"/>
      <c r="S671" s="768"/>
      <c r="T671" s="768"/>
      <c r="U671" s="768"/>
      <c r="V671" s="768"/>
      <c r="W671" s="768"/>
      <c r="X671" s="768"/>
      <c r="Y671" s="768"/>
      <c r="Z671" s="768"/>
      <c r="AA671" s="768"/>
      <c r="AB671" s="768"/>
      <c r="AC671" s="768"/>
      <c r="AD671" s="207"/>
      <c r="AM671" s="439"/>
      <c r="AN671" s="439"/>
      <c r="AO671" s="439"/>
      <c r="AP671" s="439"/>
      <c r="AT671" s="127"/>
      <c r="AX671" s="453"/>
    </row>
    <row r="672" spans="1:50" s="428" customFormat="1" ht="95.25" customHeight="1" x14ac:dyDescent="0.2">
      <c r="A672" s="769" t="s">
        <v>503</v>
      </c>
      <c r="B672" s="768"/>
      <c r="C672" s="768"/>
      <c r="D672" s="768"/>
      <c r="E672" s="768"/>
      <c r="F672" s="768"/>
      <c r="G672" s="768"/>
      <c r="H672" s="768"/>
      <c r="I672" s="768"/>
      <c r="J672" s="768"/>
      <c r="K672" s="768"/>
      <c r="L672" s="768"/>
      <c r="M672" s="768"/>
      <c r="N672" s="768"/>
      <c r="O672" s="768"/>
      <c r="P672" s="768"/>
      <c r="Q672" s="768"/>
      <c r="R672" s="768"/>
      <c r="S672" s="768"/>
      <c r="T672" s="768"/>
      <c r="U672" s="768"/>
      <c r="V672" s="768"/>
      <c r="W672" s="768"/>
      <c r="X672" s="768"/>
      <c r="Y672" s="768"/>
      <c r="Z672" s="768"/>
      <c r="AA672" s="768"/>
      <c r="AB672" s="768"/>
      <c r="AC672" s="768"/>
      <c r="AD672" s="207"/>
      <c r="AM672" s="439"/>
      <c r="AN672" s="439"/>
      <c r="AO672" s="439"/>
      <c r="AP672" s="439"/>
      <c r="AT672" s="127"/>
      <c r="AX672" s="453"/>
    </row>
    <row r="673" spans="1:50" s="428" customFormat="1" ht="18" x14ac:dyDescent="0.2">
      <c r="A673" s="442"/>
      <c r="B673" s="434"/>
      <c r="C673" s="434"/>
      <c r="D673" s="434"/>
      <c r="E673" s="434"/>
      <c r="F673" s="434"/>
      <c r="G673" s="434"/>
      <c r="H673" s="434"/>
      <c r="I673" s="434"/>
      <c r="J673" s="434"/>
      <c r="K673" s="434"/>
      <c r="L673" s="434"/>
      <c r="M673" s="434"/>
      <c r="N673" s="434"/>
      <c r="O673" s="434"/>
      <c r="P673" s="434"/>
      <c r="Q673" s="434"/>
      <c r="R673" s="434"/>
      <c r="S673" s="434"/>
      <c r="T673" s="434"/>
      <c r="U673" s="434"/>
      <c r="V673" s="434"/>
      <c r="W673" s="434"/>
      <c r="X673" s="434"/>
      <c r="Y673" s="434"/>
      <c r="Z673" s="434"/>
      <c r="AA673" s="434"/>
      <c r="AB673" s="434"/>
      <c r="AC673" s="434"/>
      <c r="AD673" s="207"/>
      <c r="AM673" s="439"/>
      <c r="AN673" s="439"/>
      <c r="AO673" s="439"/>
      <c r="AP673" s="439"/>
      <c r="AT673" s="127"/>
      <c r="AX673" s="453"/>
    </row>
    <row r="674" spans="1:50" s="428" customFormat="1" ht="66.75" customHeight="1" x14ac:dyDescent="0.2">
      <c r="A674" s="686" t="s">
        <v>504</v>
      </c>
      <c r="B674" s="686"/>
      <c r="C674" s="686"/>
      <c r="D674" s="686"/>
      <c r="E674" s="686"/>
      <c r="F674" s="686"/>
      <c r="G674" s="686"/>
      <c r="H674" s="686"/>
      <c r="I674" s="686"/>
      <c r="J674" s="686"/>
      <c r="K674" s="686"/>
      <c r="L674" s="686"/>
      <c r="M674" s="686"/>
      <c r="N674" s="686"/>
      <c r="O674" s="686"/>
      <c r="P674" s="686"/>
      <c r="Q674" s="686"/>
      <c r="R674" s="686"/>
      <c r="S674" s="686"/>
      <c r="T674" s="686"/>
      <c r="U674" s="686"/>
      <c r="V674" s="686"/>
      <c r="W674" s="686"/>
      <c r="X674" s="686"/>
      <c r="Y674" s="686"/>
      <c r="Z674" s="686"/>
      <c r="AA674" s="686"/>
      <c r="AB674" s="686"/>
      <c r="AC674" s="686"/>
      <c r="AD674" s="207"/>
      <c r="AM674" s="439"/>
      <c r="AN674" s="439"/>
      <c r="AO674" s="439"/>
      <c r="AP674" s="439"/>
      <c r="AT674" s="127"/>
      <c r="AX674" s="453"/>
    </row>
    <row r="675" spans="1:50" s="428" customFormat="1" ht="20.100000000000001" customHeight="1" x14ac:dyDescent="0.2">
      <c r="A675" s="640" t="s">
        <v>54</v>
      </c>
      <c r="B675" s="633"/>
      <c r="C675" s="633"/>
      <c r="D675" s="633"/>
      <c r="E675" s="633"/>
      <c r="F675" s="633"/>
      <c r="G675" s="633"/>
      <c r="H675" s="633"/>
      <c r="I675" s="633"/>
      <c r="J675" s="633"/>
      <c r="K675" s="633"/>
      <c r="L675" s="633"/>
      <c r="M675" s="633"/>
      <c r="N675" s="633"/>
      <c r="O675" s="633"/>
      <c r="P675" s="633"/>
      <c r="Q675" s="633"/>
      <c r="R675" s="633"/>
      <c r="S675" s="633"/>
      <c r="T675" s="633"/>
      <c r="U675" s="633"/>
      <c r="V675" s="633"/>
      <c r="W675" s="633"/>
      <c r="X675" s="633"/>
      <c r="Y675" s="633"/>
      <c r="Z675" s="633"/>
      <c r="AA675" s="633"/>
      <c r="AB675" s="634"/>
      <c r="AC675" s="145"/>
      <c r="AD675" s="459">
        <v>0</v>
      </c>
      <c r="AE675" s="455" t="str">
        <f>IF(AD675=1,"Ja",IF(AD675=2,"Nein",""))</f>
        <v/>
      </c>
      <c r="AM675" s="439"/>
      <c r="AN675" s="439"/>
      <c r="AO675" s="439"/>
      <c r="AP675" s="439"/>
      <c r="AT675" s="127"/>
      <c r="AX675" s="453"/>
    </row>
    <row r="676" spans="1:50" s="428" customFormat="1" ht="20.100000000000001" customHeight="1" x14ac:dyDescent="0.2">
      <c r="A676" s="640" t="s">
        <v>53</v>
      </c>
      <c r="B676" s="633"/>
      <c r="C676" s="633"/>
      <c r="D676" s="633"/>
      <c r="E676" s="633"/>
      <c r="F676" s="633"/>
      <c r="G676" s="633"/>
      <c r="H676" s="633"/>
      <c r="I676" s="633"/>
      <c r="J676" s="633"/>
      <c r="K676" s="633"/>
      <c r="L676" s="633"/>
      <c r="M676" s="633"/>
      <c r="N676" s="633"/>
      <c r="O676" s="633"/>
      <c r="P676" s="633"/>
      <c r="Q676" s="633"/>
      <c r="R676" s="633"/>
      <c r="S676" s="633"/>
      <c r="T676" s="633"/>
      <c r="U676" s="633"/>
      <c r="V676" s="633"/>
      <c r="W676" s="633"/>
      <c r="X676" s="633"/>
      <c r="Y676" s="633"/>
      <c r="Z676" s="633"/>
      <c r="AA676" s="633"/>
      <c r="AB676" s="634"/>
      <c r="AC676" s="145"/>
      <c r="AM676" s="439"/>
      <c r="AN676" s="439"/>
      <c r="AO676" s="439"/>
      <c r="AP676" s="439"/>
      <c r="AT676" s="127"/>
      <c r="AX676" s="453"/>
    </row>
    <row r="677" spans="1:50" s="428" customFormat="1" x14ac:dyDescent="0.2">
      <c r="AC677" s="121"/>
      <c r="AD677" s="207"/>
      <c r="AM677" s="439"/>
      <c r="AN677" s="439"/>
      <c r="AO677" s="439"/>
      <c r="AP677" s="439"/>
      <c r="AT677" s="127"/>
      <c r="AX677" s="453"/>
    </row>
    <row r="678" spans="1:50" s="428" customFormat="1" ht="48" customHeight="1" x14ac:dyDescent="0.2">
      <c r="A678" s="764" t="s">
        <v>0</v>
      </c>
      <c r="B678" s="765"/>
      <c r="C678" s="765"/>
      <c r="D678" s="766" t="s">
        <v>505</v>
      </c>
      <c r="E678" s="766"/>
      <c r="F678" s="766"/>
      <c r="G678" s="766"/>
      <c r="H678" s="766"/>
      <c r="I678" s="766"/>
      <c r="J678" s="766"/>
      <c r="K678" s="766"/>
      <c r="L678" s="766"/>
      <c r="M678" s="766"/>
      <c r="N678" s="766"/>
      <c r="O678" s="766"/>
      <c r="P678" s="766"/>
      <c r="Q678" s="766"/>
      <c r="R678" s="766"/>
      <c r="S678" s="766"/>
      <c r="T678" s="766"/>
      <c r="U678" s="766"/>
      <c r="V678" s="766"/>
      <c r="W678" s="766"/>
      <c r="X678" s="766"/>
      <c r="Y678" s="766"/>
      <c r="Z678" s="766"/>
      <c r="AA678" s="766"/>
      <c r="AB678" s="766"/>
      <c r="AC678" s="767"/>
      <c r="AM678" s="439"/>
      <c r="AN678" s="439"/>
      <c r="AO678" s="439"/>
      <c r="AP678" s="439"/>
      <c r="AT678" s="127"/>
      <c r="AX678" s="453"/>
    </row>
    <row r="679" spans="1:50" s="428" customFormat="1" x14ac:dyDescent="0.2">
      <c r="AC679" s="121"/>
      <c r="AD679" s="207"/>
      <c r="AM679" s="439"/>
      <c r="AN679" s="439"/>
      <c r="AO679" s="439"/>
      <c r="AP679" s="439"/>
      <c r="AT679" s="127"/>
      <c r="AX679" s="453"/>
    </row>
    <row r="680" spans="1:50" s="428" customFormat="1" ht="69" customHeight="1" x14ac:dyDescent="0.2">
      <c r="A680" s="788" t="s">
        <v>506</v>
      </c>
      <c r="B680" s="789"/>
      <c r="C680" s="789"/>
      <c r="D680" s="789"/>
      <c r="E680" s="789"/>
      <c r="F680" s="789"/>
      <c r="G680" s="789"/>
      <c r="H680" s="789"/>
      <c r="I680" s="789"/>
      <c r="J680" s="789"/>
      <c r="K680" s="789"/>
      <c r="L680" s="789"/>
      <c r="M680" s="789"/>
      <c r="N680" s="789"/>
      <c r="O680" s="789"/>
      <c r="P680" s="789"/>
      <c r="Q680" s="789"/>
      <c r="R680" s="789"/>
      <c r="S680" s="789"/>
      <c r="T680" s="789"/>
      <c r="U680" s="789"/>
      <c r="V680" s="789"/>
      <c r="W680" s="789"/>
      <c r="X680" s="789"/>
      <c r="Y680" s="789"/>
      <c r="Z680" s="789"/>
      <c r="AA680" s="789"/>
      <c r="AB680" s="789"/>
      <c r="AC680" s="789"/>
      <c r="AD680" s="207"/>
      <c r="AM680" s="439"/>
      <c r="AN680" s="439"/>
      <c r="AO680" s="439"/>
      <c r="AP680" s="439"/>
      <c r="AT680" s="127"/>
      <c r="AX680" s="453"/>
    </row>
    <row r="681" spans="1:50" s="428" customFormat="1" ht="49.5" customHeight="1" x14ac:dyDescent="0.2">
      <c r="A681" s="772" t="s">
        <v>507</v>
      </c>
      <c r="B681" s="773"/>
      <c r="C681" s="774"/>
      <c r="D681" s="775" t="s">
        <v>508</v>
      </c>
      <c r="E681" s="775"/>
      <c r="F681" s="775"/>
      <c r="G681" s="775"/>
      <c r="H681" s="775"/>
      <c r="I681" s="775"/>
      <c r="J681" s="775"/>
      <c r="K681" s="775"/>
      <c r="L681" s="775"/>
      <c r="M681" s="775"/>
      <c r="N681" s="775"/>
      <c r="O681" s="775"/>
      <c r="P681" s="775"/>
      <c r="Q681" s="775"/>
      <c r="R681" s="775"/>
      <c r="S681" s="775"/>
      <c r="T681" s="775"/>
      <c r="U681" s="775"/>
      <c r="V681" s="775"/>
      <c r="W681" s="775"/>
      <c r="X681" s="775"/>
      <c r="Y681" s="775"/>
      <c r="Z681" s="775"/>
      <c r="AA681" s="775"/>
      <c r="AB681" s="776"/>
      <c r="AC681" s="194"/>
      <c r="AD681" s="6" t="b">
        <v>0</v>
      </c>
      <c r="AE681" s="150"/>
      <c r="AF681" s="153" t="str">
        <f>IF(AD681=FALSE,"","x")</f>
        <v/>
      </c>
      <c r="AG681" s="438" t="s">
        <v>330</v>
      </c>
      <c r="AH681" s="154"/>
      <c r="AX681" s="453"/>
    </row>
    <row r="682" spans="1:50" s="428" customFormat="1" ht="13.9" customHeight="1" x14ac:dyDescent="0.2">
      <c r="A682" s="557" t="s">
        <v>85</v>
      </c>
      <c r="B682" s="558"/>
      <c r="C682" s="558"/>
      <c r="D682" s="558"/>
      <c r="E682" s="558"/>
      <c r="F682" s="558"/>
      <c r="G682" s="558"/>
      <c r="H682" s="558"/>
      <c r="I682" s="558"/>
      <c r="J682" s="558"/>
      <c r="K682" s="558"/>
      <c r="L682" s="558"/>
      <c r="M682" s="558"/>
      <c r="N682" s="558"/>
      <c r="O682" s="558"/>
      <c r="P682" s="558"/>
      <c r="Q682" s="558"/>
      <c r="R682" s="558"/>
      <c r="S682" s="558"/>
      <c r="T682" s="558"/>
      <c r="U682" s="558"/>
      <c r="V682" s="558"/>
      <c r="W682" s="558"/>
      <c r="X682" s="558"/>
      <c r="Y682" s="558"/>
      <c r="Z682" s="558"/>
      <c r="AA682" s="558"/>
      <c r="AB682" s="558"/>
      <c r="AC682" s="559"/>
      <c r="AD682" s="207"/>
      <c r="AX682" s="453"/>
    </row>
    <row r="683" spans="1:50" s="428" customFormat="1" x14ac:dyDescent="0.2">
      <c r="A683" s="560"/>
      <c r="B683" s="561"/>
      <c r="C683" s="561"/>
      <c r="D683" s="561"/>
      <c r="E683" s="561"/>
      <c r="F683" s="561"/>
      <c r="G683" s="561"/>
      <c r="H683" s="561"/>
      <c r="I683" s="561"/>
      <c r="J683" s="561"/>
      <c r="K683" s="561"/>
      <c r="L683" s="561"/>
      <c r="M683" s="561"/>
      <c r="N683" s="561"/>
      <c r="O683" s="561"/>
      <c r="P683" s="561"/>
      <c r="Q683" s="561"/>
      <c r="R683" s="561"/>
      <c r="S683" s="561"/>
      <c r="T683" s="561"/>
      <c r="U683" s="561"/>
      <c r="V683" s="561"/>
      <c r="W683" s="561"/>
      <c r="X683" s="561"/>
      <c r="Y683" s="561"/>
      <c r="Z683" s="561"/>
      <c r="AA683" s="561"/>
      <c r="AB683" s="561"/>
      <c r="AC683" s="562"/>
      <c r="AD683" s="207"/>
      <c r="AT683" s="328">
        <f>A683</f>
        <v>0</v>
      </c>
      <c r="AX683" s="453"/>
    </row>
    <row r="684" spans="1:50" s="428" customFormat="1" x14ac:dyDescent="0.2">
      <c r="AC684" s="121"/>
      <c r="AD684" s="207"/>
      <c r="AM684" s="439"/>
      <c r="AN684" s="439"/>
      <c r="AO684" s="439"/>
      <c r="AP684" s="439"/>
      <c r="AT684" s="127"/>
      <c r="AX684" s="453"/>
    </row>
    <row r="685" spans="1:50" s="428" customFormat="1" ht="20.25" customHeight="1" x14ac:dyDescent="0.2">
      <c r="A685" s="790" t="s">
        <v>509</v>
      </c>
      <c r="B685" s="791"/>
      <c r="C685" s="792"/>
      <c r="D685" s="793" t="s">
        <v>107</v>
      </c>
      <c r="E685" s="794"/>
      <c r="F685" s="794"/>
      <c r="G685" s="794"/>
      <c r="H685" s="794"/>
      <c r="I685" s="794"/>
      <c r="J685" s="794"/>
      <c r="K685" s="794"/>
      <c r="L685" s="794"/>
      <c r="M685" s="794"/>
      <c r="N685" s="794"/>
      <c r="O685" s="794"/>
      <c r="P685" s="794"/>
      <c r="Q685" s="794"/>
      <c r="R685" s="794"/>
      <c r="S685" s="794"/>
      <c r="T685" s="794"/>
      <c r="U685" s="794"/>
      <c r="V685" s="794"/>
      <c r="W685" s="794"/>
      <c r="X685" s="794"/>
      <c r="Y685" s="794"/>
      <c r="Z685" s="794"/>
      <c r="AA685" s="794"/>
      <c r="AB685" s="795"/>
      <c r="AC685" s="195"/>
      <c r="AD685" s="6" t="b">
        <v>0</v>
      </c>
      <c r="AF685" s="153" t="str">
        <f>IF(AD685=FALSE,"","x")</f>
        <v/>
      </c>
      <c r="AG685" s="168"/>
      <c r="AH685" s="154"/>
      <c r="AX685" s="453"/>
    </row>
    <row r="686" spans="1:50" s="428" customFormat="1" ht="16.350000000000001" customHeight="1" x14ac:dyDescent="0.2">
      <c r="A686" s="557" t="s">
        <v>85</v>
      </c>
      <c r="B686" s="558"/>
      <c r="C686" s="558"/>
      <c r="D686" s="558"/>
      <c r="E686" s="558"/>
      <c r="F686" s="558"/>
      <c r="G686" s="558"/>
      <c r="H686" s="558"/>
      <c r="I686" s="558"/>
      <c r="J686" s="558"/>
      <c r="K686" s="558"/>
      <c r="L686" s="558"/>
      <c r="M686" s="558"/>
      <c r="N686" s="558"/>
      <c r="O686" s="558"/>
      <c r="P686" s="558"/>
      <c r="Q686" s="558"/>
      <c r="R686" s="558"/>
      <c r="S686" s="558"/>
      <c r="T686" s="558"/>
      <c r="U686" s="558"/>
      <c r="V686" s="558"/>
      <c r="W686" s="558"/>
      <c r="X686" s="558"/>
      <c r="Y686" s="558"/>
      <c r="Z686" s="558"/>
      <c r="AA686" s="558"/>
      <c r="AB686" s="558"/>
      <c r="AC686" s="559"/>
      <c r="AD686" s="207"/>
      <c r="AF686" s="154"/>
      <c r="AG686" s="154"/>
      <c r="AH686" s="154"/>
      <c r="AX686" s="453"/>
    </row>
    <row r="687" spans="1:50" s="428" customFormat="1" x14ac:dyDescent="0.2">
      <c r="A687" s="560"/>
      <c r="B687" s="561"/>
      <c r="C687" s="561"/>
      <c r="D687" s="561"/>
      <c r="E687" s="561"/>
      <c r="F687" s="561"/>
      <c r="G687" s="561"/>
      <c r="H687" s="561"/>
      <c r="I687" s="561"/>
      <c r="J687" s="561"/>
      <c r="K687" s="561"/>
      <c r="L687" s="561"/>
      <c r="M687" s="561"/>
      <c r="N687" s="561"/>
      <c r="O687" s="561"/>
      <c r="P687" s="561"/>
      <c r="Q687" s="561"/>
      <c r="R687" s="561"/>
      <c r="S687" s="561"/>
      <c r="T687" s="561"/>
      <c r="U687" s="561"/>
      <c r="V687" s="561"/>
      <c r="W687" s="561"/>
      <c r="X687" s="561"/>
      <c r="Y687" s="561"/>
      <c r="Z687" s="561"/>
      <c r="AA687" s="561"/>
      <c r="AB687" s="561"/>
      <c r="AC687" s="562"/>
      <c r="AD687" s="207"/>
      <c r="AG687" s="154"/>
      <c r="AH687" s="154"/>
      <c r="AM687" s="439"/>
      <c r="AN687" s="439"/>
      <c r="AO687" s="439"/>
      <c r="AP687" s="439"/>
      <c r="AT687" s="328">
        <f>A687</f>
        <v>0</v>
      </c>
      <c r="AX687" s="453"/>
    </row>
    <row r="688" spans="1:50" s="428" customFormat="1" ht="14.25" customHeight="1" x14ac:dyDescent="0.2">
      <c r="A688" s="352"/>
      <c r="B688" s="196"/>
      <c r="C688" s="196"/>
      <c r="D688" s="196"/>
      <c r="E688" s="196"/>
      <c r="F688" s="197"/>
      <c r="G688" s="441"/>
      <c r="H688" s="441"/>
      <c r="I688" s="441"/>
      <c r="J688" s="441"/>
      <c r="K688" s="441"/>
      <c r="L688" s="441"/>
      <c r="M688" s="441"/>
      <c r="N688" s="441"/>
      <c r="O688" s="441"/>
      <c r="P688" s="441"/>
      <c r="Q688" s="441"/>
      <c r="R688" s="441"/>
      <c r="S688" s="441"/>
      <c r="T688" s="441"/>
      <c r="U688" s="441"/>
      <c r="V688" s="441"/>
      <c r="W688" s="441"/>
      <c r="X688" s="441"/>
      <c r="Y688" s="441"/>
      <c r="Z688" s="441"/>
      <c r="AA688" s="441"/>
      <c r="AB688" s="441"/>
      <c r="AC688" s="198"/>
      <c r="AD688" s="207"/>
      <c r="AG688" s="154"/>
      <c r="AH688" s="154"/>
      <c r="AM688" s="439"/>
      <c r="AN688" s="439"/>
      <c r="AO688" s="439"/>
      <c r="AP688" s="439"/>
      <c r="AT688" s="127"/>
      <c r="AX688" s="453"/>
    </row>
    <row r="689" spans="1:50" s="428" customFormat="1" ht="16.350000000000001" customHeight="1" x14ac:dyDescent="0.2">
      <c r="A689" s="790" t="s">
        <v>510</v>
      </c>
      <c r="B689" s="791"/>
      <c r="C689" s="792"/>
      <c r="D689" s="558" t="s">
        <v>61</v>
      </c>
      <c r="E689" s="558"/>
      <c r="F689" s="558"/>
      <c r="G689" s="558"/>
      <c r="H689" s="558"/>
      <c r="I689" s="558"/>
      <c r="J689" s="558"/>
      <c r="K689" s="558"/>
      <c r="L689" s="558"/>
      <c r="M689" s="558"/>
      <c r="N689" s="558"/>
      <c r="O689" s="558"/>
      <c r="P689" s="558"/>
      <c r="Q689" s="558"/>
      <c r="R689" s="558"/>
      <c r="S689" s="558"/>
      <c r="T689" s="558"/>
      <c r="U689" s="558"/>
      <c r="V689" s="558"/>
      <c r="W689" s="558"/>
      <c r="X689" s="558"/>
      <c r="Y689" s="558"/>
      <c r="Z689" s="558"/>
      <c r="AA689" s="558"/>
      <c r="AB689" s="559"/>
      <c r="AC689" s="195"/>
      <c r="AD689" s="6" t="b">
        <v>0</v>
      </c>
      <c r="AF689" s="153" t="str">
        <f>IF(AD689=FALSE,"","x")</f>
        <v/>
      </c>
      <c r="AG689" s="154"/>
      <c r="AH689" s="154"/>
      <c r="AM689" s="439"/>
      <c r="AN689" s="439"/>
      <c r="AO689" s="439"/>
      <c r="AP689" s="439"/>
      <c r="AT689" s="127"/>
      <c r="AX689" s="453"/>
    </row>
    <row r="690" spans="1:50" s="428" customFormat="1" ht="16.350000000000001" customHeight="1" x14ac:dyDescent="0.2">
      <c r="A690" s="557" t="s">
        <v>85</v>
      </c>
      <c r="B690" s="558"/>
      <c r="C690" s="558"/>
      <c r="D690" s="558"/>
      <c r="E690" s="558"/>
      <c r="F690" s="558"/>
      <c r="G690" s="558"/>
      <c r="H690" s="558"/>
      <c r="I690" s="558"/>
      <c r="J690" s="558"/>
      <c r="K690" s="558"/>
      <c r="L690" s="558"/>
      <c r="M690" s="558"/>
      <c r="N690" s="558"/>
      <c r="O690" s="558"/>
      <c r="P690" s="558"/>
      <c r="Q690" s="558"/>
      <c r="R690" s="558"/>
      <c r="S690" s="558"/>
      <c r="T690" s="558"/>
      <c r="U690" s="558"/>
      <c r="V690" s="558"/>
      <c r="W690" s="558"/>
      <c r="X690" s="558"/>
      <c r="Y690" s="558"/>
      <c r="Z690" s="558"/>
      <c r="AA690" s="558"/>
      <c r="AB690" s="558"/>
      <c r="AC690" s="559"/>
      <c r="AD690" s="207"/>
      <c r="AG690" s="154"/>
      <c r="AH690" s="154"/>
      <c r="AM690" s="439"/>
      <c r="AN690" s="439"/>
      <c r="AO690" s="439"/>
      <c r="AP690" s="439"/>
      <c r="AT690" s="127"/>
      <c r="AX690" s="453"/>
    </row>
    <row r="691" spans="1:50" s="428" customFormat="1" x14ac:dyDescent="0.2">
      <c r="A691" s="560"/>
      <c r="B691" s="561"/>
      <c r="C691" s="561"/>
      <c r="D691" s="561"/>
      <c r="E691" s="561"/>
      <c r="F691" s="561"/>
      <c r="G691" s="561"/>
      <c r="H691" s="561"/>
      <c r="I691" s="561"/>
      <c r="J691" s="561"/>
      <c r="K691" s="561"/>
      <c r="L691" s="561"/>
      <c r="M691" s="561"/>
      <c r="N691" s="561"/>
      <c r="O691" s="561"/>
      <c r="P691" s="561"/>
      <c r="Q691" s="561"/>
      <c r="R691" s="561"/>
      <c r="S691" s="561"/>
      <c r="T691" s="561"/>
      <c r="U691" s="561"/>
      <c r="V691" s="561"/>
      <c r="W691" s="561"/>
      <c r="X691" s="561"/>
      <c r="Y691" s="561"/>
      <c r="Z691" s="561"/>
      <c r="AA691" s="561"/>
      <c r="AB691" s="561"/>
      <c r="AC691" s="562"/>
      <c r="AD691" s="207"/>
      <c r="AG691" s="154"/>
      <c r="AH691" s="154"/>
      <c r="AM691" s="439"/>
      <c r="AN691" s="439"/>
      <c r="AO691" s="439"/>
      <c r="AP691" s="439"/>
      <c r="AT691" s="328">
        <f>A691</f>
        <v>0</v>
      </c>
      <c r="AX691" s="453"/>
    </row>
    <row r="692" spans="1:50" s="428" customFormat="1" x14ac:dyDescent="0.2">
      <c r="A692" s="796"/>
      <c r="B692" s="796"/>
      <c r="C692" s="796"/>
      <c r="D692" s="796"/>
      <c r="E692" s="796"/>
      <c r="F692" s="796"/>
      <c r="G692" s="796"/>
      <c r="H692" s="796"/>
      <c r="I692" s="796"/>
      <c r="J692" s="796"/>
      <c r="K692" s="796"/>
      <c r="L692" s="796"/>
      <c r="M692" s="796"/>
      <c r="N692" s="796"/>
      <c r="O692" s="796"/>
      <c r="P692" s="796"/>
      <c r="Q692" s="796"/>
      <c r="R692" s="796"/>
      <c r="S692" s="796"/>
      <c r="T692" s="796"/>
      <c r="U692" s="796"/>
      <c r="V692" s="796"/>
      <c r="W692" s="796"/>
      <c r="X692" s="796"/>
      <c r="Y692" s="796"/>
      <c r="Z692" s="796"/>
      <c r="AA692" s="796"/>
      <c r="AB692" s="796"/>
      <c r="AC692" s="796"/>
      <c r="AD692" s="207"/>
      <c r="AG692" s="154"/>
      <c r="AH692" s="154"/>
      <c r="AM692" s="439"/>
      <c r="AN692" s="439"/>
      <c r="AO692" s="439"/>
      <c r="AP692" s="439"/>
      <c r="AX692" s="453"/>
    </row>
    <row r="693" spans="1:50" s="428" customFormat="1" ht="1.5" customHeight="1" x14ac:dyDescent="0.2">
      <c r="A693" s="456"/>
      <c r="B693" s="456"/>
      <c r="C693" s="456"/>
      <c r="D693" s="456"/>
      <c r="E693" s="456"/>
      <c r="F693" s="456"/>
      <c r="G693" s="456"/>
      <c r="H693" s="456"/>
      <c r="I693" s="456"/>
      <c r="J693" s="456"/>
      <c r="K693" s="456"/>
      <c r="L693" s="456"/>
      <c r="M693" s="456"/>
      <c r="N693" s="456"/>
      <c r="O693" s="456"/>
      <c r="P693" s="456"/>
      <c r="Q693" s="456"/>
      <c r="R693" s="456"/>
      <c r="S693" s="456"/>
      <c r="T693" s="456"/>
      <c r="U693" s="456"/>
      <c r="V693" s="456"/>
      <c r="W693" s="456"/>
      <c r="X693" s="456"/>
      <c r="Y693" s="456"/>
      <c r="Z693" s="456"/>
      <c r="AA693" s="456"/>
      <c r="AB693" s="456"/>
      <c r="AC693" s="456"/>
      <c r="AD693" s="207"/>
      <c r="AG693" s="154"/>
      <c r="AH693" s="154"/>
      <c r="AM693" s="439"/>
      <c r="AN693" s="439"/>
      <c r="AO693" s="439"/>
      <c r="AP693" s="439"/>
      <c r="AX693" s="453"/>
    </row>
    <row r="694" spans="1:50" s="428" customFormat="1" ht="31.5" customHeight="1" x14ac:dyDescent="0.2">
      <c r="A694" s="797" t="s">
        <v>511</v>
      </c>
      <c r="B694" s="798"/>
      <c r="C694" s="798"/>
      <c r="D694" s="799" t="s">
        <v>525</v>
      </c>
      <c r="E694" s="800"/>
      <c r="F694" s="800"/>
      <c r="G694" s="800"/>
      <c r="H694" s="800"/>
      <c r="I694" s="800"/>
      <c r="J694" s="800"/>
      <c r="K694" s="800"/>
      <c r="L694" s="800"/>
      <c r="M694" s="800"/>
      <c r="N694" s="800"/>
      <c r="O694" s="800"/>
      <c r="P694" s="800"/>
      <c r="Q694" s="800"/>
      <c r="R694" s="800"/>
      <c r="S694" s="800"/>
      <c r="T694" s="800"/>
      <c r="U694" s="800"/>
      <c r="V694" s="800"/>
      <c r="W694" s="800"/>
      <c r="X694" s="800"/>
      <c r="Y694" s="800"/>
      <c r="Z694" s="800"/>
      <c r="AA694" s="800"/>
      <c r="AB694" s="800"/>
      <c r="AC694" s="801"/>
      <c r="AD694" s="207"/>
      <c r="AG694" s="154"/>
      <c r="AH694" s="154"/>
      <c r="AM694" s="439"/>
      <c r="AN694" s="439"/>
      <c r="AO694" s="439"/>
      <c r="AP694" s="439"/>
      <c r="AX694" s="453"/>
    </row>
    <row r="695" spans="1:50" s="428" customFormat="1" x14ac:dyDescent="0.2">
      <c r="A695" s="432"/>
      <c r="B695" s="432"/>
      <c r="C695" s="432"/>
      <c r="D695" s="432"/>
      <c r="E695" s="432"/>
      <c r="F695" s="432"/>
      <c r="G695" s="432"/>
      <c r="H695" s="432"/>
      <c r="I695" s="432"/>
      <c r="J695" s="432"/>
      <c r="K695" s="432"/>
      <c r="L695" s="432"/>
      <c r="M695" s="432"/>
      <c r="N695" s="432"/>
      <c r="O695" s="432"/>
      <c r="P695" s="432"/>
      <c r="Q695" s="432"/>
      <c r="R695" s="432"/>
      <c r="S695" s="432"/>
      <c r="T695" s="432"/>
      <c r="U695" s="432"/>
      <c r="V695" s="432"/>
      <c r="W695" s="432"/>
      <c r="X695" s="432"/>
      <c r="Y695" s="432"/>
      <c r="Z695" s="432"/>
      <c r="AA695" s="432"/>
      <c r="AB695" s="432"/>
      <c r="AC695" s="432"/>
      <c r="AD695" s="207"/>
      <c r="AG695" s="154"/>
      <c r="AH695" s="154"/>
      <c r="AM695" s="439"/>
      <c r="AN695" s="439"/>
      <c r="AO695" s="439"/>
      <c r="AP695" s="439"/>
      <c r="AX695" s="453"/>
    </row>
    <row r="696" spans="1:50" s="428" customFormat="1" ht="30.75" customHeight="1" x14ac:dyDescent="0.2">
      <c r="A696" s="802" t="s">
        <v>512</v>
      </c>
      <c r="B696" s="802"/>
      <c r="C696" s="802"/>
      <c r="D696" s="756" t="s">
        <v>513</v>
      </c>
      <c r="E696" s="756"/>
      <c r="F696" s="756"/>
      <c r="G696" s="756"/>
      <c r="H696" s="756"/>
      <c r="I696" s="756"/>
      <c r="J696" s="756"/>
      <c r="K696" s="756"/>
      <c r="L696" s="756"/>
      <c r="M696" s="756"/>
      <c r="N696" s="756"/>
      <c r="O696" s="756"/>
      <c r="P696" s="756"/>
      <c r="Q696" s="756"/>
      <c r="R696" s="756"/>
      <c r="S696" s="756"/>
      <c r="T696" s="756"/>
      <c r="U696" s="756"/>
      <c r="V696" s="756"/>
      <c r="W696" s="756"/>
      <c r="X696" s="756"/>
      <c r="Y696" s="756"/>
      <c r="Z696" s="756"/>
      <c r="AA696" s="756"/>
      <c r="AB696" s="756"/>
      <c r="AC696" s="457"/>
      <c r="AD696" s="459" t="b">
        <v>0</v>
      </c>
      <c r="AE696" s="425"/>
      <c r="AF696" s="153" t="str">
        <f>IF(AD696=FALSE,"","x")</f>
        <v/>
      </c>
      <c r="AG696" s="425"/>
      <c r="AH696" s="154"/>
      <c r="AM696" s="439"/>
      <c r="AN696" s="439"/>
      <c r="AO696" s="439"/>
      <c r="AP696" s="439"/>
      <c r="AX696" s="453"/>
    </row>
    <row r="697" spans="1:50" s="428" customFormat="1" ht="15" x14ac:dyDescent="0.2">
      <c r="A697" s="803" t="s">
        <v>85</v>
      </c>
      <c r="B697" s="803"/>
      <c r="C697" s="803"/>
      <c r="D697" s="803"/>
      <c r="E697" s="803"/>
      <c r="F697" s="803"/>
      <c r="G697" s="803"/>
      <c r="H697" s="803"/>
      <c r="I697" s="803"/>
      <c r="J697" s="803"/>
      <c r="K697" s="803"/>
      <c r="L697" s="803"/>
      <c r="M697" s="803"/>
      <c r="N697" s="803"/>
      <c r="O697" s="803"/>
      <c r="P697" s="803"/>
      <c r="Q697" s="803"/>
      <c r="R697" s="803"/>
      <c r="S697" s="803"/>
      <c r="T697" s="803"/>
      <c r="U697" s="803"/>
      <c r="V697" s="803"/>
      <c r="W697" s="803"/>
      <c r="X697" s="803"/>
      <c r="Y697" s="803"/>
      <c r="Z697" s="803"/>
      <c r="AA697" s="803"/>
      <c r="AB697" s="803"/>
      <c r="AC697" s="804"/>
      <c r="AD697" s="207"/>
      <c r="AG697" s="154"/>
      <c r="AH697" s="154"/>
      <c r="AM697" s="439"/>
      <c r="AN697" s="439"/>
      <c r="AO697" s="439"/>
      <c r="AP697" s="439"/>
      <c r="AX697" s="453"/>
    </row>
    <row r="698" spans="1:50" s="428" customFormat="1" x14ac:dyDescent="0.2">
      <c r="A698" s="560"/>
      <c r="B698" s="561"/>
      <c r="C698" s="561"/>
      <c r="D698" s="561"/>
      <c r="E698" s="561"/>
      <c r="F698" s="561"/>
      <c r="G698" s="561"/>
      <c r="H698" s="561"/>
      <c r="I698" s="561"/>
      <c r="J698" s="561"/>
      <c r="K698" s="561"/>
      <c r="L698" s="561"/>
      <c r="M698" s="561"/>
      <c r="N698" s="561"/>
      <c r="O698" s="561"/>
      <c r="P698" s="561"/>
      <c r="Q698" s="561"/>
      <c r="R698" s="561"/>
      <c r="S698" s="561"/>
      <c r="T698" s="561"/>
      <c r="U698" s="561"/>
      <c r="V698" s="561"/>
      <c r="W698" s="561"/>
      <c r="X698" s="561"/>
      <c r="Y698" s="561"/>
      <c r="Z698" s="561"/>
      <c r="AA698" s="561"/>
      <c r="AB698" s="561"/>
      <c r="AC698" s="562"/>
      <c r="AD698" s="454"/>
      <c r="AG698" s="154"/>
      <c r="AH698" s="154"/>
      <c r="AM698" s="439"/>
      <c r="AN698" s="439"/>
      <c r="AO698" s="439"/>
      <c r="AP698" s="439"/>
      <c r="AT698" s="328">
        <f>A698</f>
        <v>0</v>
      </c>
      <c r="AX698" s="453"/>
    </row>
    <row r="699" spans="1:50" s="428" customFormat="1" ht="15.75" customHeight="1" x14ac:dyDescent="0.2">
      <c r="A699" s="432"/>
      <c r="B699" s="432"/>
      <c r="C699" s="432"/>
      <c r="D699" s="432"/>
      <c r="E699" s="432"/>
      <c r="F699" s="432"/>
      <c r="G699" s="432"/>
      <c r="H699" s="432"/>
      <c r="I699" s="432"/>
      <c r="J699" s="432"/>
      <c r="K699" s="432"/>
      <c r="L699" s="432"/>
      <c r="M699" s="432"/>
      <c r="N699" s="432"/>
      <c r="O699" s="432"/>
      <c r="P699" s="432"/>
      <c r="Q699" s="432"/>
      <c r="R699" s="432"/>
      <c r="S699" s="432"/>
      <c r="T699" s="432"/>
      <c r="U699" s="432"/>
      <c r="V699" s="432"/>
      <c r="W699" s="432"/>
      <c r="X699" s="432"/>
      <c r="Y699" s="432"/>
      <c r="Z699" s="432"/>
      <c r="AA699" s="432"/>
      <c r="AB699" s="432"/>
      <c r="AC699" s="432"/>
      <c r="AD699" s="207"/>
      <c r="AG699" s="154"/>
      <c r="AH699" s="154"/>
      <c r="AM699" s="439"/>
      <c r="AN699" s="439"/>
      <c r="AO699" s="439"/>
      <c r="AP699" s="439"/>
      <c r="AT699" s="127"/>
      <c r="AX699" s="453"/>
    </row>
    <row r="700" spans="1:50" s="428" customFormat="1" ht="34.5" customHeight="1" x14ac:dyDescent="0.2">
      <c r="A700" s="805" t="s">
        <v>514</v>
      </c>
      <c r="B700" s="806"/>
      <c r="C700" s="807"/>
      <c r="D700" s="524" t="s">
        <v>329</v>
      </c>
      <c r="E700" s="524"/>
      <c r="F700" s="524"/>
      <c r="G700" s="524"/>
      <c r="H700" s="524"/>
      <c r="I700" s="524"/>
      <c r="J700" s="524"/>
      <c r="K700" s="524"/>
      <c r="L700" s="524"/>
      <c r="M700" s="524"/>
      <c r="N700" s="524"/>
      <c r="O700" s="524"/>
      <c r="P700" s="524"/>
      <c r="Q700" s="524"/>
      <c r="R700" s="524"/>
      <c r="S700" s="524"/>
      <c r="T700" s="524"/>
      <c r="U700" s="524"/>
      <c r="V700" s="524"/>
      <c r="W700" s="524"/>
      <c r="X700" s="524"/>
      <c r="Y700" s="524"/>
      <c r="Z700" s="524"/>
      <c r="AA700" s="524"/>
      <c r="AB700" s="525"/>
      <c r="AC700" s="369"/>
      <c r="AD700" s="6" t="b">
        <v>0</v>
      </c>
      <c r="AF700" s="153" t="str">
        <f>IF(AD700=FALSE,"","x")</f>
        <v/>
      </c>
      <c r="AG700" s="154"/>
      <c r="AH700" s="154"/>
      <c r="AM700" s="439"/>
      <c r="AN700" s="439"/>
      <c r="AO700" s="439"/>
      <c r="AP700" s="439"/>
      <c r="AT700" s="127"/>
      <c r="AX700" s="453"/>
    </row>
    <row r="701" spans="1:50" s="428" customFormat="1" ht="15.75" customHeight="1" x14ac:dyDescent="0.2">
      <c r="A701" s="803" t="s">
        <v>85</v>
      </c>
      <c r="B701" s="803"/>
      <c r="C701" s="803"/>
      <c r="D701" s="803"/>
      <c r="E701" s="803"/>
      <c r="F701" s="803"/>
      <c r="G701" s="803"/>
      <c r="H701" s="803"/>
      <c r="I701" s="803"/>
      <c r="J701" s="803"/>
      <c r="K701" s="803"/>
      <c r="L701" s="803"/>
      <c r="M701" s="803"/>
      <c r="N701" s="803"/>
      <c r="O701" s="803"/>
      <c r="P701" s="803"/>
      <c r="Q701" s="803"/>
      <c r="R701" s="803"/>
      <c r="S701" s="803"/>
      <c r="T701" s="803"/>
      <c r="U701" s="803"/>
      <c r="V701" s="803"/>
      <c r="W701" s="803"/>
      <c r="X701" s="803"/>
      <c r="Y701" s="803"/>
      <c r="Z701" s="803"/>
      <c r="AA701" s="803"/>
      <c r="AB701" s="803"/>
      <c r="AC701" s="804"/>
      <c r="AD701" s="345"/>
      <c r="AG701" s="154"/>
      <c r="AH701" s="154"/>
      <c r="AM701" s="439"/>
      <c r="AN701" s="439"/>
      <c r="AO701" s="439"/>
      <c r="AP701" s="439"/>
      <c r="AT701" s="127"/>
      <c r="AX701" s="453"/>
    </row>
    <row r="702" spans="1:50" s="428" customFormat="1" ht="15" x14ac:dyDescent="0.2">
      <c r="A702" s="560"/>
      <c r="B702" s="561"/>
      <c r="C702" s="561"/>
      <c r="D702" s="561"/>
      <c r="E702" s="561"/>
      <c r="F702" s="561"/>
      <c r="G702" s="561"/>
      <c r="H702" s="561"/>
      <c r="I702" s="561"/>
      <c r="J702" s="561"/>
      <c r="K702" s="561"/>
      <c r="L702" s="561"/>
      <c r="M702" s="561"/>
      <c r="N702" s="561"/>
      <c r="O702" s="561"/>
      <c r="P702" s="561"/>
      <c r="Q702" s="561"/>
      <c r="R702" s="561"/>
      <c r="S702" s="561"/>
      <c r="T702" s="561"/>
      <c r="U702" s="561"/>
      <c r="V702" s="561"/>
      <c r="W702" s="561"/>
      <c r="X702" s="561"/>
      <c r="Y702" s="561"/>
      <c r="Z702" s="561"/>
      <c r="AA702" s="561"/>
      <c r="AB702" s="561"/>
      <c r="AC702" s="562"/>
      <c r="AD702" s="431"/>
      <c r="AG702" s="154"/>
      <c r="AH702" s="154"/>
      <c r="AM702" s="439"/>
      <c r="AN702" s="439"/>
      <c r="AO702" s="439"/>
      <c r="AP702" s="439"/>
      <c r="AT702" s="328">
        <f>A702</f>
        <v>0</v>
      </c>
      <c r="AX702" s="453"/>
    </row>
    <row r="703" spans="1:50" s="428" customFormat="1" ht="15.75" customHeight="1" x14ac:dyDescent="0.2">
      <c r="A703" s="200"/>
      <c r="B703" s="200"/>
      <c r="C703" s="200"/>
      <c r="D703" s="200"/>
      <c r="E703" s="200"/>
      <c r="F703" s="200"/>
      <c r="G703" s="200"/>
      <c r="H703" s="200"/>
      <c r="I703" s="200"/>
      <c r="J703" s="200"/>
      <c r="K703" s="200"/>
      <c r="L703" s="200"/>
      <c r="M703" s="200"/>
      <c r="N703" s="200"/>
      <c r="O703" s="200"/>
      <c r="P703" s="200"/>
      <c r="Q703" s="200"/>
      <c r="R703" s="200"/>
      <c r="S703" s="200"/>
      <c r="T703" s="200"/>
      <c r="U703" s="200"/>
      <c r="V703" s="200"/>
      <c r="W703" s="200"/>
      <c r="X703" s="200"/>
      <c r="Y703" s="200"/>
      <c r="Z703" s="200"/>
      <c r="AA703" s="200"/>
      <c r="AB703" s="200"/>
      <c r="AC703" s="200"/>
      <c r="AD703" s="207"/>
      <c r="AG703" s="154"/>
      <c r="AH703" s="154"/>
      <c r="AM703" s="439"/>
      <c r="AN703" s="439"/>
      <c r="AO703" s="439"/>
      <c r="AP703" s="439"/>
      <c r="AT703" s="127"/>
      <c r="AX703" s="453"/>
    </row>
    <row r="704" spans="1:50" s="428" customFormat="1" ht="31.5" customHeight="1" x14ac:dyDescent="0.2">
      <c r="A704" s="790" t="s">
        <v>515</v>
      </c>
      <c r="B704" s="791"/>
      <c r="C704" s="792"/>
      <c r="D704" s="558" t="s">
        <v>108</v>
      </c>
      <c r="E704" s="558"/>
      <c r="F704" s="558"/>
      <c r="G704" s="558"/>
      <c r="H704" s="558"/>
      <c r="I704" s="558"/>
      <c r="J704" s="558"/>
      <c r="K704" s="558"/>
      <c r="L704" s="558"/>
      <c r="M704" s="558"/>
      <c r="N704" s="558"/>
      <c r="O704" s="558"/>
      <c r="P704" s="558"/>
      <c r="Q704" s="558"/>
      <c r="R704" s="558"/>
      <c r="S704" s="558"/>
      <c r="T704" s="558"/>
      <c r="U704" s="558"/>
      <c r="V704" s="558"/>
      <c r="W704" s="558"/>
      <c r="X704" s="558"/>
      <c r="Y704" s="558"/>
      <c r="Z704" s="558"/>
      <c r="AA704" s="558"/>
      <c r="AB704" s="559"/>
      <c r="AC704" s="195"/>
      <c r="AD704" s="6" t="b">
        <v>0</v>
      </c>
      <c r="AF704" s="153" t="str">
        <f>IF(AD704=FALSE,"","x")</f>
        <v/>
      </c>
      <c r="AG704" s="154"/>
      <c r="AH704" s="154"/>
      <c r="AM704" s="439"/>
      <c r="AN704" s="439"/>
      <c r="AO704" s="439"/>
      <c r="AP704" s="439"/>
      <c r="AT704" s="127"/>
      <c r="AX704" s="453"/>
    </row>
    <row r="705" spans="1:50" s="428" customFormat="1" ht="16.350000000000001" customHeight="1" x14ac:dyDescent="0.2">
      <c r="A705" s="810" t="s">
        <v>85</v>
      </c>
      <c r="B705" s="810"/>
      <c r="C705" s="810"/>
      <c r="D705" s="810"/>
      <c r="E705" s="810"/>
      <c r="F705" s="810"/>
      <c r="G705" s="810"/>
      <c r="H705" s="810"/>
      <c r="I705" s="810"/>
      <c r="J705" s="810"/>
      <c r="K705" s="810"/>
      <c r="L705" s="810"/>
      <c r="M705" s="810"/>
      <c r="N705" s="810"/>
      <c r="O705" s="810"/>
      <c r="P705" s="810"/>
      <c r="Q705" s="810"/>
      <c r="R705" s="810"/>
      <c r="S705" s="810"/>
      <c r="T705" s="810"/>
      <c r="U705" s="810"/>
      <c r="V705" s="810"/>
      <c r="W705" s="810"/>
      <c r="X705" s="810"/>
      <c r="Y705" s="810"/>
      <c r="Z705" s="810"/>
      <c r="AA705" s="810"/>
      <c r="AB705" s="810"/>
      <c r="AC705" s="810"/>
      <c r="AD705" s="207"/>
      <c r="AG705" s="154"/>
      <c r="AH705" s="154"/>
      <c r="AM705" s="439"/>
      <c r="AN705" s="439"/>
      <c r="AO705" s="439"/>
      <c r="AP705" s="439"/>
      <c r="AT705" s="127"/>
      <c r="AX705" s="453"/>
    </row>
    <row r="706" spans="1:50" s="428" customFormat="1" x14ac:dyDescent="0.2">
      <c r="A706" s="560"/>
      <c r="B706" s="561"/>
      <c r="C706" s="561"/>
      <c r="D706" s="561"/>
      <c r="E706" s="561"/>
      <c r="F706" s="561"/>
      <c r="G706" s="561"/>
      <c r="H706" s="561"/>
      <c r="I706" s="561"/>
      <c r="J706" s="561"/>
      <c r="K706" s="561"/>
      <c r="L706" s="561"/>
      <c r="M706" s="561"/>
      <c r="N706" s="561"/>
      <c r="O706" s="561"/>
      <c r="P706" s="561"/>
      <c r="Q706" s="561"/>
      <c r="R706" s="561"/>
      <c r="S706" s="561"/>
      <c r="T706" s="561"/>
      <c r="U706" s="561"/>
      <c r="V706" s="561"/>
      <c r="W706" s="561"/>
      <c r="X706" s="561"/>
      <c r="Y706" s="561"/>
      <c r="Z706" s="561"/>
      <c r="AA706" s="561"/>
      <c r="AB706" s="561"/>
      <c r="AC706" s="562"/>
      <c r="AD706" s="207"/>
      <c r="AG706" s="154"/>
      <c r="AH706" s="154"/>
      <c r="AM706" s="439"/>
      <c r="AN706" s="439"/>
      <c r="AO706" s="439"/>
      <c r="AP706" s="439"/>
      <c r="AT706" s="328">
        <f>A706</f>
        <v>0</v>
      </c>
      <c r="AX706" s="453"/>
    </row>
    <row r="707" spans="1:50" s="428" customFormat="1" ht="16.350000000000001" customHeight="1" x14ac:dyDescent="0.2">
      <c r="A707" s="201"/>
      <c r="B707" s="201"/>
      <c r="C707" s="201"/>
      <c r="D707" s="201"/>
      <c r="E707" s="201"/>
      <c r="F707" s="440"/>
      <c r="G707" s="440"/>
      <c r="H707" s="440"/>
      <c r="I707" s="440"/>
      <c r="J707" s="440"/>
      <c r="K707" s="440"/>
      <c r="L707" s="440"/>
      <c r="M707" s="440"/>
      <c r="N707" s="440"/>
      <c r="O707" s="440"/>
      <c r="P707" s="440"/>
      <c r="Q707" s="440"/>
      <c r="R707" s="440"/>
      <c r="S707" s="440"/>
      <c r="T707" s="440"/>
      <c r="U707" s="440"/>
      <c r="V707" s="440"/>
      <c r="W707" s="440"/>
      <c r="X707" s="440"/>
      <c r="Y707" s="440"/>
      <c r="Z707" s="440"/>
      <c r="AA707" s="440"/>
      <c r="AB707" s="440"/>
      <c r="AC707" s="202"/>
      <c r="AD707" s="207"/>
      <c r="AG707" s="154"/>
      <c r="AH707" s="154"/>
      <c r="AM707" s="439"/>
      <c r="AN707" s="439"/>
      <c r="AO707" s="439"/>
      <c r="AP707" s="439"/>
      <c r="AT707" s="127"/>
      <c r="AX707" s="453"/>
    </row>
    <row r="708" spans="1:50" s="428" customFormat="1" ht="33" customHeight="1" x14ac:dyDescent="0.2">
      <c r="A708" s="772" t="s">
        <v>516</v>
      </c>
      <c r="B708" s="773"/>
      <c r="C708" s="774"/>
      <c r="D708" s="558" t="s">
        <v>62</v>
      </c>
      <c r="E708" s="558"/>
      <c r="F708" s="558"/>
      <c r="G708" s="558"/>
      <c r="H708" s="558"/>
      <c r="I708" s="558"/>
      <c r="J708" s="558"/>
      <c r="K708" s="558"/>
      <c r="L708" s="558"/>
      <c r="M708" s="558"/>
      <c r="N708" s="558"/>
      <c r="O708" s="558"/>
      <c r="P708" s="558"/>
      <c r="Q708" s="558"/>
      <c r="R708" s="558"/>
      <c r="S708" s="558"/>
      <c r="T708" s="558"/>
      <c r="U708" s="558"/>
      <c r="V708" s="558"/>
      <c r="W708" s="558"/>
      <c r="X708" s="558"/>
      <c r="Y708" s="558"/>
      <c r="Z708" s="558"/>
      <c r="AA708" s="558"/>
      <c r="AB708" s="559"/>
      <c r="AC708" s="195"/>
      <c r="AD708" s="6" t="b">
        <v>0</v>
      </c>
      <c r="AF708" s="153" t="str">
        <f>IF(AD708=FALSE,"","x")</f>
        <v/>
      </c>
      <c r="AG708" s="154"/>
      <c r="AH708" s="154"/>
      <c r="AM708" s="439"/>
      <c r="AN708" s="439"/>
      <c r="AO708" s="439"/>
      <c r="AP708" s="439"/>
      <c r="AT708" s="127"/>
      <c r="AX708" s="453"/>
    </row>
    <row r="709" spans="1:50" s="428" customFormat="1" ht="16.350000000000001" customHeight="1" x14ac:dyDescent="0.2">
      <c r="A709" s="810" t="s">
        <v>85</v>
      </c>
      <c r="B709" s="810"/>
      <c r="C709" s="810"/>
      <c r="D709" s="810"/>
      <c r="E709" s="810"/>
      <c r="F709" s="810"/>
      <c r="G709" s="810"/>
      <c r="H709" s="810"/>
      <c r="I709" s="810"/>
      <c r="J709" s="810"/>
      <c r="K709" s="810"/>
      <c r="L709" s="810"/>
      <c r="M709" s="810"/>
      <c r="N709" s="810"/>
      <c r="O709" s="810"/>
      <c r="P709" s="810"/>
      <c r="Q709" s="810"/>
      <c r="R709" s="810"/>
      <c r="S709" s="810"/>
      <c r="T709" s="810"/>
      <c r="U709" s="810"/>
      <c r="V709" s="810"/>
      <c r="W709" s="810"/>
      <c r="X709" s="810"/>
      <c r="Y709" s="810"/>
      <c r="Z709" s="810"/>
      <c r="AA709" s="810"/>
      <c r="AB709" s="810"/>
      <c r="AC709" s="810"/>
      <c r="AD709" s="207"/>
      <c r="AF709" s="154"/>
      <c r="AG709" s="154"/>
      <c r="AH709" s="154"/>
      <c r="AM709" s="439"/>
      <c r="AN709" s="439"/>
      <c r="AO709" s="439"/>
      <c r="AP709" s="439"/>
      <c r="AT709" s="127"/>
      <c r="AX709" s="453"/>
    </row>
    <row r="710" spans="1:50" s="428" customFormat="1" x14ac:dyDescent="0.2">
      <c r="A710" s="560"/>
      <c r="B710" s="561"/>
      <c r="C710" s="561"/>
      <c r="D710" s="561"/>
      <c r="E710" s="561"/>
      <c r="F710" s="561"/>
      <c r="G710" s="561"/>
      <c r="H710" s="561"/>
      <c r="I710" s="561"/>
      <c r="J710" s="561"/>
      <c r="K710" s="561"/>
      <c r="L710" s="561"/>
      <c r="M710" s="561"/>
      <c r="N710" s="561"/>
      <c r="O710" s="561"/>
      <c r="P710" s="561"/>
      <c r="Q710" s="561"/>
      <c r="R710" s="561"/>
      <c r="S710" s="561"/>
      <c r="T710" s="561"/>
      <c r="U710" s="561"/>
      <c r="V710" s="561"/>
      <c r="W710" s="561"/>
      <c r="X710" s="561"/>
      <c r="Y710" s="561"/>
      <c r="Z710" s="561"/>
      <c r="AA710" s="561"/>
      <c r="AB710" s="561"/>
      <c r="AC710" s="562"/>
      <c r="AD710" s="207"/>
      <c r="AF710" s="154"/>
      <c r="AG710" s="154"/>
      <c r="AH710" s="154"/>
      <c r="AM710" s="439"/>
      <c r="AN710" s="439"/>
      <c r="AO710" s="439"/>
      <c r="AP710" s="439"/>
      <c r="AT710" s="328">
        <f>A710</f>
        <v>0</v>
      </c>
      <c r="AX710" s="453"/>
    </row>
    <row r="711" spans="1:50" s="428" customFormat="1" x14ac:dyDescent="0.2">
      <c r="AC711" s="121"/>
      <c r="AD711" s="207"/>
      <c r="AM711" s="439"/>
      <c r="AN711" s="439"/>
      <c r="AO711" s="439"/>
      <c r="AP711" s="439"/>
      <c r="AT711" s="127"/>
      <c r="AX711" s="453"/>
    </row>
    <row r="712" spans="1:50" s="428" customFormat="1" x14ac:dyDescent="0.2">
      <c r="AC712" s="121"/>
      <c r="AD712" s="207"/>
      <c r="AM712" s="439"/>
      <c r="AN712" s="439"/>
      <c r="AO712" s="439"/>
      <c r="AP712" s="439"/>
      <c r="AT712" s="127"/>
      <c r="AX712" s="453"/>
    </row>
    <row r="713" spans="1:50" s="428" customFormat="1" ht="51.75" customHeight="1" x14ac:dyDescent="0.2">
      <c r="A713" s="808" t="s">
        <v>0</v>
      </c>
      <c r="B713" s="809"/>
      <c r="C713" s="809"/>
      <c r="D713" s="786" t="s">
        <v>301</v>
      </c>
      <c r="E713" s="786"/>
      <c r="F713" s="786"/>
      <c r="G713" s="786"/>
      <c r="H713" s="786"/>
      <c r="I713" s="786"/>
      <c r="J713" s="786"/>
      <c r="K713" s="786"/>
      <c r="L713" s="786"/>
      <c r="M713" s="786"/>
      <c r="N713" s="786"/>
      <c r="O713" s="786"/>
      <c r="P713" s="786"/>
      <c r="Q713" s="786"/>
      <c r="R713" s="786"/>
      <c r="S713" s="786"/>
      <c r="T713" s="786"/>
      <c r="U713" s="786"/>
      <c r="V713" s="786"/>
      <c r="W713" s="786"/>
      <c r="X713" s="786"/>
      <c r="Y713" s="786"/>
      <c r="Z713" s="786"/>
      <c r="AA713" s="786"/>
      <c r="AB713" s="786"/>
      <c r="AC713" s="787"/>
      <c r="AD713" s="207"/>
      <c r="AM713" s="439"/>
      <c r="AN713" s="439"/>
      <c r="AO713" s="439"/>
      <c r="AP713" s="439"/>
      <c r="AT713" s="127"/>
      <c r="AX713" s="453"/>
    </row>
  </sheetData>
  <sheetProtection algorithmName="SHA-512" hashValue="P8OogmWpdaAD5b+2jouKTqVw/oExN/EbKmunOnLq9HRYe25Kgtyv4oc8j/jUXrNs4MtDU5uZImWlnVeGZeyOkQ==" saltValue="7WxGjQz4L39JpdzoCOjIFA==" spinCount="100000" sheet="1" objects="1" scenarios="1"/>
  <mergeCells count="529">
    <mergeCell ref="A713:C713"/>
    <mergeCell ref="D713:AC713"/>
    <mergeCell ref="A702:AC702"/>
    <mergeCell ref="A704:C704"/>
    <mergeCell ref="D704:AB704"/>
    <mergeCell ref="A705:AC705"/>
    <mergeCell ref="A706:AC706"/>
    <mergeCell ref="A708:C708"/>
    <mergeCell ref="D708:AB708"/>
    <mergeCell ref="A709:AC709"/>
    <mergeCell ref="A710:AC710"/>
    <mergeCell ref="A694:C694"/>
    <mergeCell ref="D694:AC694"/>
    <mergeCell ref="A696:C696"/>
    <mergeCell ref="D696:AB696"/>
    <mergeCell ref="A697:AC697"/>
    <mergeCell ref="A698:AC698"/>
    <mergeCell ref="A700:C700"/>
    <mergeCell ref="D700:AB700"/>
    <mergeCell ref="A701:AC701"/>
    <mergeCell ref="A685:C685"/>
    <mergeCell ref="D685:AB685"/>
    <mergeCell ref="A686:AC686"/>
    <mergeCell ref="A687:AC687"/>
    <mergeCell ref="A689:C689"/>
    <mergeCell ref="D689:AB689"/>
    <mergeCell ref="A690:AC690"/>
    <mergeCell ref="A691:AC691"/>
    <mergeCell ref="A692:AC692"/>
    <mergeCell ref="A675:AB675"/>
    <mergeCell ref="A676:AB676"/>
    <mergeCell ref="A678:C678"/>
    <mergeCell ref="D678:AC678"/>
    <mergeCell ref="A680:AC680"/>
    <mergeCell ref="A681:C681"/>
    <mergeCell ref="D681:AB681"/>
    <mergeCell ref="A682:AC682"/>
    <mergeCell ref="A683:AC683"/>
    <mergeCell ref="A663:AB663"/>
    <mergeCell ref="A664:AB664"/>
    <mergeCell ref="A666:AC666"/>
    <mergeCell ref="A667:AC667"/>
    <mergeCell ref="A669:C669"/>
    <mergeCell ref="D669:AC669"/>
    <mergeCell ref="A671:AC671"/>
    <mergeCell ref="A672:AC672"/>
    <mergeCell ref="A674:AC674"/>
    <mergeCell ref="A637:AC637"/>
    <mergeCell ref="A654:AB654"/>
    <mergeCell ref="A655:AB655"/>
    <mergeCell ref="A656:AB656"/>
    <mergeCell ref="A657:AB657"/>
    <mergeCell ref="A658:AB658"/>
    <mergeCell ref="A659:AB659"/>
    <mergeCell ref="A661:AC661"/>
    <mergeCell ref="A662:AB662"/>
    <mergeCell ref="A624:AC624"/>
    <mergeCell ref="A625:AC625"/>
    <mergeCell ref="A627:C627"/>
    <mergeCell ref="D627:AB627"/>
    <mergeCell ref="A628:AC628"/>
    <mergeCell ref="A618:AC618"/>
    <mergeCell ref="A653:AC653"/>
    <mergeCell ref="A629:AC629"/>
    <mergeCell ref="A631:C631"/>
    <mergeCell ref="D631:AB631"/>
    <mergeCell ref="A632:AC632"/>
    <mergeCell ref="A633:AC633"/>
    <mergeCell ref="A640:AC640"/>
    <mergeCell ref="A641:AC641"/>
    <mergeCell ref="A643:C643"/>
    <mergeCell ref="D643:AC643"/>
    <mergeCell ref="A651:AB651"/>
    <mergeCell ref="A646:AB646"/>
    <mergeCell ref="A647:AB647"/>
    <mergeCell ref="A648:AB648"/>
    <mergeCell ref="A649:AB649"/>
    <mergeCell ref="A650:AB650"/>
    <mergeCell ref="A645:AC645"/>
    <mergeCell ref="A636:AC636"/>
    <mergeCell ref="D612:AB612"/>
    <mergeCell ref="A613:AC613"/>
    <mergeCell ref="A616:C616"/>
    <mergeCell ref="D616:AB616"/>
    <mergeCell ref="A614:AC614"/>
    <mergeCell ref="A617:AC617"/>
    <mergeCell ref="A621:AC621"/>
    <mergeCell ref="A612:C612"/>
    <mergeCell ref="A623:C623"/>
    <mergeCell ref="D623:AB623"/>
    <mergeCell ref="A604:C604"/>
    <mergeCell ref="D604:AB604"/>
    <mergeCell ref="A606:AC606"/>
    <mergeCell ref="A608:C608"/>
    <mergeCell ref="D608:AB608"/>
    <mergeCell ref="A602:AC602"/>
    <mergeCell ref="A605:AC605"/>
    <mergeCell ref="A609:AC609"/>
    <mergeCell ref="A610:AC610"/>
    <mergeCell ref="A589:AC589"/>
    <mergeCell ref="A590:AC590"/>
    <mergeCell ref="A591:AC591"/>
    <mergeCell ref="A594:AB594"/>
    <mergeCell ref="A595:AB595"/>
    <mergeCell ref="A597:C597"/>
    <mergeCell ref="D597:AC597"/>
    <mergeCell ref="A599:AC599"/>
    <mergeCell ref="A600:AC600"/>
    <mergeCell ref="R579:AC579"/>
    <mergeCell ref="A580:D580"/>
    <mergeCell ref="E580:Q580"/>
    <mergeCell ref="R580:AC580"/>
    <mergeCell ref="A582:AC582"/>
    <mergeCell ref="A584:AB584"/>
    <mergeCell ref="A585:AB585"/>
    <mergeCell ref="A587:C587"/>
    <mergeCell ref="D587:AC587"/>
    <mergeCell ref="A380:AC380"/>
    <mergeCell ref="Y417:AB417"/>
    <mergeCell ref="A404:X404"/>
    <mergeCell ref="A443:X443"/>
    <mergeCell ref="Y389:AB389"/>
    <mergeCell ref="A402:AB402"/>
    <mergeCell ref="A406:AB406"/>
    <mergeCell ref="A390:X390"/>
    <mergeCell ref="A569:D569"/>
    <mergeCell ref="E569:Q569"/>
    <mergeCell ref="R569:AC569"/>
    <mergeCell ref="A468:I468"/>
    <mergeCell ref="A471:X471"/>
    <mergeCell ref="A444:X444"/>
    <mergeCell ref="Y444:AB444"/>
    <mergeCell ref="A389:X389"/>
    <mergeCell ref="A407:X407"/>
    <mergeCell ref="A408:X408"/>
    <mergeCell ref="C383:AC383"/>
    <mergeCell ref="C395:AC395"/>
    <mergeCell ref="Y431:AB431"/>
    <mergeCell ref="A430:X430"/>
    <mergeCell ref="A446:AC446"/>
    <mergeCell ref="A400:AC400"/>
    <mergeCell ref="A183:AC183"/>
    <mergeCell ref="A184:G184"/>
    <mergeCell ref="H184:AC184"/>
    <mergeCell ref="A171:AC171"/>
    <mergeCell ref="A164:AC164"/>
    <mergeCell ref="A169:AC169"/>
    <mergeCell ref="A181:AC181"/>
    <mergeCell ref="A176:AC176"/>
    <mergeCell ref="A177:B177"/>
    <mergeCell ref="A178:B178"/>
    <mergeCell ref="A180:AC180"/>
    <mergeCell ref="A166:B166"/>
    <mergeCell ref="A167:B167"/>
    <mergeCell ref="A165:AC165"/>
    <mergeCell ref="A168:AC168"/>
    <mergeCell ref="A172:G172"/>
    <mergeCell ref="H172:AC172"/>
    <mergeCell ref="AK546:AK547"/>
    <mergeCell ref="A192:C194"/>
    <mergeCell ref="D192:AC192"/>
    <mergeCell ref="AA361:AC361"/>
    <mergeCell ref="A362:Z362"/>
    <mergeCell ref="AA362:AC362"/>
    <mergeCell ref="A348:AC348"/>
    <mergeCell ref="C369:AC369"/>
    <mergeCell ref="A369:B369"/>
    <mergeCell ref="A367:AC367"/>
    <mergeCell ref="A357:Y357"/>
    <mergeCell ref="A363:Z363"/>
    <mergeCell ref="AA363:AC363"/>
    <mergeCell ref="A350:B350"/>
    <mergeCell ref="A366:AC366"/>
    <mergeCell ref="Y375:AB375"/>
    <mergeCell ref="A377:X377"/>
    <mergeCell ref="C350:AC350"/>
    <mergeCell ref="A375:X375"/>
    <mergeCell ref="A345:X345"/>
    <mergeCell ref="A344:X344"/>
    <mergeCell ref="A336:AC336"/>
    <mergeCell ref="Y345:AB345"/>
    <mergeCell ref="Y378:AB378"/>
    <mergeCell ref="A393:AC393"/>
    <mergeCell ref="A421:AC421"/>
    <mergeCell ref="Y512:AB512"/>
    <mergeCell ref="T497:AC497"/>
    <mergeCell ref="A376:X376"/>
    <mergeCell ref="A364:Z364"/>
    <mergeCell ref="Y442:AB442"/>
    <mergeCell ref="A457:AC457"/>
    <mergeCell ref="D321:AC322"/>
    <mergeCell ref="C488:AC488"/>
    <mergeCell ref="A378:X378"/>
    <mergeCell ref="A479:G479"/>
    <mergeCell ref="A512:X512"/>
    <mergeCell ref="A441:X441"/>
    <mergeCell ref="Y441:AB441"/>
    <mergeCell ref="A358:Y358"/>
    <mergeCell ref="A360:Z360"/>
    <mergeCell ref="AA360:AC360"/>
    <mergeCell ref="A361:Z361"/>
    <mergeCell ref="Y377:AB377"/>
    <mergeCell ref="A467:AC467"/>
    <mergeCell ref="Y471:AB471"/>
    <mergeCell ref="A472:X472"/>
    <mergeCell ref="A442:X442"/>
    <mergeCell ref="Y472:AB472"/>
    <mergeCell ref="A463:AC463"/>
    <mergeCell ref="A511:X511"/>
    <mergeCell ref="C505:AC505"/>
    <mergeCell ref="A482:X482"/>
    <mergeCell ref="Y481:AB481"/>
    <mergeCell ref="Y482:AB482"/>
    <mergeCell ref="A498:I498"/>
    <mergeCell ref="A499:I499"/>
    <mergeCell ref="A500:I500"/>
    <mergeCell ref="J497:S497"/>
    <mergeCell ref="A486:AC486"/>
    <mergeCell ref="J500:R500"/>
    <mergeCell ref="Y494:AB494"/>
    <mergeCell ref="A493:AC493"/>
    <mergeCell ref="A485:AC485"/>
    <mergeCell ref="A505:B505"/>
    <mergeCell ref="A488:B488"/>
    <mergeCell ref="A483:X483"/>
    <mergeCell ref="Y473:AB473"/>
    <mergeCell ref="A492:AC492"/>
    <mergeCell ref="A473:X473"/>
    <mergeCell ref="A510:AC510"/>
    <mergeCell ref="A503:AC503"/>
    <mergeCell ref="C516:X516"/>
    <mergeCell ref="C517:X517"/>
    <mergeCell ref="Z549:AC552"/>
    <mergeCell ref="B550:J550"/>
    <mergeCell ref="N550:Y550"/>
    <mergeCell ref="B551:J551"/>
    <mergeCell ref="N551:Y551"/>
    <mergeCell ref="A530:X530"/>
    <mergeCell ref="A531:X531"/>
    <mergeCell ref="N552:Y552"/>
    <mergeCell ref="A536:AC536"/>
    <mergeCell ref="B546:J546"/>
    <mergeCell ref="B545:J545"/>
    <mergeCell ref="A533:X533"/>
    <mergeCell ref="C519:X519"/>
    <mergeCell ref="A532:X532"/>
    <mergeCell ref="A535:AC535"/>
    <mergeCell ref="A522:AC522"/>
    <mergeCell ref="A316:AC316"/>
    <mergeCell ref="Z356:AC356"/>
    <mergeCell ref="Z357:AC357"/>
    <mergeCell ref="Z358:AC358"/>
    <mergeCell ref="A356:Y356"/>
    <mergeCell ref="A317:AC317"/>
    <mergeCell ref="Y342:AB342"/>
    <mergeCell ref="A319:AC319"/>
    <mergeCell ref="A334:X334"/>
    <mergeCell ref="A347:AC347"/>
    <mergeCell ref="A340:AC340"/>
    <mergeCell ref="A343:X343"/>
    <mergeCell ref="A342:X342"/>
    <mergeCell ref="Y332:AB332"/>
    <mergeCell ref="A325:AC325"/>
    <mergeCell ref="A331:X331"/>
    <mergeCell ref="Y344:AB344"/>
    <mergeCell ref="D563:AC563"/>
    <mergeCell ref="C524:AC524"/>
    <mergeCell ref="C538:AC538"/>
    <mergeCell ref="A538:B538"/>
    <mergeCell ref="A553:AC553"/>
    <mergeCell ref="D562:AC562"/>
    <mergeCell ref="A562:C563"/>
    <mergeCell ref="A593:AC593"/>
    <mergeCell ref="A635:C635"/>
    <mergeCell ref="D635:AB635"/>
    <mergeCell ref="A560:AC560"/>
    <mergeCell ref="A573:D573"/>
    <mergeCell ref="E573:Q573"/>
    <mergeCell ref="R573:AC573"/>
    <mergeCell ref="C557:AC557"/>
    <mergeCell ref="A557:B557"/>
    <mergeCell ref="A555:AC555"/>
    <mergeCell ref="A574:D574"/>
    <mergeCell ref="E574:Q574"/>
    <mergeCell ref="R574:AC574"/>
    <mergeCell ref="A575:D575"/>
    <mergeCell ref="E575:Q575"/>
    <mergeCell ref="R575:AC575"/>
    <mergeCell ref="A576:D576"/>
    <mergeCell ref="A639:C639"/>
    <mergeCell ref="D639:AB639"/>
    <mergeCell ref="A566:AC566"/>
    <mergeCell ref="E570:Q570"/>
    <mergeCell ref="R570:AC570"/>
    <mergeCell ref="A571:D571"/>
    <mergeCell ref="E571:Q571"/>
    <mergeCell ref="R571:AC571"/>
    <mergeCell ref="A572:D572"/>
    <mergeCell ref="E572:Q572"/>
    <mergeCell ref="R572:AC572"/>
    <mergeCell ref="A567:AC567"/>
    <mergeCell ref="A568:AC568"/>
    <mergeCell ref="A570:D570"/>
    <mergeCell ref="E576:Q576"/>
    <mergeCell ref="R576:AC576"/>
    <mergeCell ref="A577:D577"/>
    <mergeCell ref="E577:Q577"/>
    <mergeCell ref="R577:AC577"/>
    <mergeCell ref="A578:D578"/>
    <mergeCell ref="E578:Q578"/>
    <mergeCell ref="R578:AC578"/>
    <mergeCell ref="A579:D579"/>
    <mergeCell ref="E579:Q579"/>
    <mergeCell ref="B548:Y548"/>
    <mergeCell ref="B547:J547"/>
    <mergeCell ref="Y531:AB531"/>
    <mergeCell ref="Y532:AB532"/>
    <mergeCell ref="Y533:AB533"/>
    <mergeCell ref="A529:AC529"/>
    <mergeCell ref="A543:AC543"/>
    <mergeCell ref="B527:AC527"/>
    <mergeCell ref="Y530:AB530"/>
    <mergeCell ref="A475:AC475"/>
    <mergeCell ref="A476:AC476"/>
    <mergeCell ref="T500:AB500"/>
    <mergeCell ref="A496:AC496"/>
    <mergeCell ref="Z548:AC548"/>
    <mergeCell ref="A554:AC554"/>
    <mergeCell ref="A494:X494"/>
    <mergeCell ref="T498:AB498"/>
    <mergeCell ref="J499:R499"/>
    <mergeCell ref="T499:AB499"/>
    <mergeCell ref="C518:Y518"/>
    <mergeCell ref="A541:AC541"/>
    <mergeCell ref="A524:B524"/>
    <mergeCell ref="C514:X514"/>
    <mergeCell ref="A481:X481"/>
    <mergeCell ref="J498:R498"/>
    <mergeCell ref="C515:X515"/>
    <mergeCell ref="A502:AC502"/>
    <mergeCell ref="Y483:AB483"/>
    <mergeCell ref="N546:Y546"/>
    <mergeCell ref="N545:Y545"/>
    <mergeCell ref="N547:Y547"/>
    <mergeCell ref="Z544:AC547"/>
    <mergeCell ref="Y511:AB511"/>
    <mergeCell ref="A22:AC22"/>
    <mergeCell ref="A83:AC83"/>
    <mergeCell ref="D193:AC193"/>
    <mergeCell ref="D194:AC194"/>
    <mergeCell ref="A521:AC521"/>
    <mergeCell ref="A544:Y544"/>
    <mergeCell ref="A549:Y549"/>
    <mergeCell ref="B552:J552"/>
    <mergeCell ref="Y470:AB470"/>
    <mergeCell ref="A470:X470"/>
    <mergeCell ref="A452:X452"/>
    <mergeCell ref="Y443:AB443"/>
    <mergeCell ref="A332:X332"/>
    <mergeCell ref="Y333:AB333"/>
    <mergeCell ref="A355:AC355"/>
    <mergeCell ref="A447:AC447"/>
    <mergeCell ref="A453:X453"/>
    <mergeCell ref="A416:X416"/>
    <mergeCell ref="A381:AC381"/>
    <mergeCell ref="A415:X415"/>
    <mergeCell ref="A392:AC392"/>
    <mergeCell ref="A410:AC410"/>
    <mergeCell ref="A411:AC411"/>
    <mergeCell ref="Y390:AB390"/>
    <mergeCell ref="AE7:AQ7"/>
    <mergeCell ref="AE2:AQ2"/>
    <mergeCell ref="AE3:AQ3"/>
    <mergeCell ref="AE4:AQ4"/>
    <mergeCell ref="AE5:AQ5"/>
    <mergeCell ref="AE6:AQ6"/>
    <mergeCell ref="A8:AC8"/>
    <mergeCell ref="A15:C19"/>
    <mergeCell ref="A12:AC12"/>
    <mergeCell ref="D15:AC15"/>
    <mergeCell ref="D19:AC19"/>
    <mergeCell ref="E17:AC17"/>
    <mergeCell ref="D18:AC18"/>
    <mergeCell ref="A9:AC9"/>
    <mergeCell ref="A14:AC14"/>
    <mergeCell ref="A23:AC23"/>
    <mergeCell ref="A24:AC24"/>
    <mergeCell ref="A25:AC25"/>
    <mergeCell ref="AF45:AH45"/>
    <mergeCell ref="A31:AC31"/>
    <mergeCell ref="T41:AC41"/>
    <mergeCell ref="J41:R41"/>
    <mergeCell ref="A41:H41"/>
    <mergeCell ref="Y46:AB46"/>
    <mergeCell ref="A46:W46"/>
    <mergeCell ref="A29:AC29"/>
    <mergeCell ref="A78:AC78"/>
    <mergeCell ref="A77:AC77"/>
    <mergeCell ref="A81:AC81"/>
    <mergeCell ref="A40:AC40"/>
    <mergeCell ref="A45:AC45"/>
    <mergeCell ref="A52:AC52"/>
    <mergeCell ref="A80:AC80"/>
    <mergeCell ref="Z53:AA53"/>
    <mergeCell ref="A76:AC76"/>
    <mergeCell ref="AB53:AC53"/>
    <mergeCell ref="A374:AC374"/>
    <mergeCell ref="A383:B383"/>
    <mergeCell ref="A395:B395"/>
    <mergeCell ref="D323:AC323"/>
    <mergeCell ref="A321:C323"/>
    <mergeCell ref="C423:AC423"/>
    <mergeCell ref="A423:B423"/>
    <mergeCell ref="A337:AC337"/>
    <mergeCell ref="Y343:AB343"/>
    <mergeCell ref="Y334:AB334"/>
    <mergeCell ref="A329:AC329"/>
    <mergeCell ref="Y331:AB331"/>
    <mergeCell ref="A414:AC414"/>
    <mergeCell ref="Y408:AB408"/>
    <mergeCell ref="Y376:AB376"/>
    <mergeCell ref="A333:X333"/>
    <mergeCell ref="A388:AC388"/>
    <mergeCell ref="AA364:AC364"/>
    <mergeCell ref="Y415:AB415"/>
    <mergeCell ref="Y416:AB416"/>
    <mergeCell ref="A417:X417"/>
    <mergeCell ref="A420:AC420"/>
    <mergeCell ref="Y418:AB418"/>
    <mergeCell ref="A418:X418"/>
    <mergeCell ref="A403:X403"/>
    <mergeCell ref="Y403:AB403"/>
    <mergeCell ref="Y404:AB404"/>
    <mergeCell ref="Y407:AB407"/>
    <mergeCell ref="A454:X454"/>
    <mergeCell ref="C460:AC460"/>
    <mergeCell ref="A460:B460"/>
    <mergeCell ref="Y430:AB430"/>
    <mergeCell ref="A428:AC428"/>
    <mergeCell ref="A431:X431"/>
    <mergeCell ref="A434:AC434"/>
    <mergeCell ref="A435:AC435"/>
    <mergeCell ref="A439:Q439"/>
    <mergeCell ref="Y454:AB454"/>
    <mergeCell ref="A450:Q450"/>
    <mergeCell ref="Y452:AB452"/>
    <mergeCell ref="Y453:AB453"/>
    <mergeCell ref="A458:AC458"/>
    <mergeCell ref="A438:AC438"/>
    <mergeCell ref="A432:X432"/>
    <mergeCell ref="Y432:AB432"/>
    <mergeCell ref="A455:X455"/>
    <mergeCell ref="Y455:AB455"/>
    <mergeCell ref="A130:V130"/>
    <mergeCell ref="W130:AC130"/>
    <mergeCell ref="H173:AC173"/>
    <mergeCell ref="H174:AC174"/>
    <mergeCell ref="A173:G174"/>
    <mergeCell ref="BK88:CK88"/>
    <mergeCell ref="A125:V125"/>
    <mergeCell ref="W125:AC125"/>
    <mergeCell ref="A126:V126"/>
    <mergeCell ref="H123:AC123"/>
    <mergeCell ref="H122:AC122"/>
    <mergeCell ref="A123:G123"/>
    <mergeCell ref="A149:AC149"/>
    <mergeCell ref="A122:G122"/>
    <mergeCell ref="B109:AB109"/>
    <mergeCell ref="B110:AB110"/>
    <mergeCell ref="B111:AB111"/>
    <mergeCell ref="A141:Z141"/>
    <mergeCell ref="AA141:AC141"/>
    <mergeCell ref="A143:AC143"/>
    <mergeCell ref="A144:AC144"/>
    <mergeCell ref="A147:G147"/>
    <mergeCell ref="H147:AC147"/>
    <mergeCell ref="A148:G148"/>
    <mergeCell ref="H148:AC148"/>
    <mergeCell ref="W135:AC135"/>
    <mergeCell ref="A135:V135"/>
    <mergeCell ref="A146:AC146"/>
    <mergeCell ref="A136:V136"/>
    <mergeCell ref="W136:AC136"/>
    <mergeCell ref="A137:V137"/>
    <mergeCell ref="W137:AC137"/>
    <mergeCell ref="A138:V138"/>
    <mergeCell ref="W138:AC138"/>
    <mergeCell ref="A139:V139"/>
    <mergeCell ref="W139:AC139"/>
    <mergeCell ref="B104:AB104"/>
    <mergeCell ref="B105:AB105"/>
    <mergeCell ref="B108:AB108"/>
    <mergeCell ref="B107:AB107"/>
    <mergeCell ref="B106:AB106"/>
    <mergeCell ref="B93:AB93"/>
    <mergeCell ref="B103:AB103"/>
    <mergeCell ref="B102:AB102"/>
    <mergeCell ref="AA140:AC140"/>
    <mergeCell ref="A131:V131"/>
    <mergeCell ref="W131:AC131"/>
    <mergeCell ref="A132:V132"/>
    <mergeCell ref="W132:AC132"/>
    <mergeCell ref="A133:V133"/>
    <mergeCell ref="W133:AC133"/>
    <mergeCell ref="A134:V134"/>
    <mergeCell ref="W134:AC134"/>
    <mergeCell ref="W126:AC126"/>
    <mergeCell ref="A127:V127"/>
    <mergeCell ref="W127:AC127"/>
    <mergeCell ref="A128:V128"/>
    <mergeCell ref="W128:AC128"/>
    <mergeCell ref="A129:V129"/>
    <mergeCell ref="W129:AC129"/>
    <mergeCell ref="B92:AB92"/>
    <mergeCell ref="B91:AB91"/>
    <mergeCell ref="B90:AB90"/>
    <mergeCell ref="B87:AB87"/>
    <mergeCell ref="B86:AB86"/>
    <mergeCell ref="B85:AB85"/>
    <mergeCell ref="B97:AB97"/>
    <mergeCell ref="B101:AB101"/>
    <mergeCell ref="B96:AB96"/>
    <mergeCell ref="B94:AB94"/>
    <mergeCell ref="B95:AB95"/>
    <mergeCell ref="B89:AB89"/>
    <mergeCell ref="B88:AB88"/>
    <mergeCell ref="B100:AB100"/>
    <mergeCell ref="B99:AB99"/>
    <mergeCell ref="B98:AB98"/>
  </mergeCells>
  <conditionalFormatting sqref="A76">
    <cfRule type="expression" dxfId="65" priority="11">
      <formula>$AH$54&lt;&gt;""</formula>
    </cfRule>
  </conditionalFormatting>
  <conditionalFormatting sqref="A192 D192:AC192">
    <cfRule type="expression" dxfId="64" priority="69">
      <formula>#REF!=2</formula>
    </cfRule>
  </conditionalFormatting>
  <conditionalFormatting sqref="A192">
    <cfRule type="expression" dxfId="63" priority="70">
      <formula>"$AD$581=2"</formula>
    </cfRule>
  </conditionalFormatting>
  <conditionalFormatting sqref="A553:AC553">
    <cfRule type="cellIs" dxfId="62" priority="45" operator="notEqual">
      <formula>""</formula>
    </cfRule>
  </conditionalFormatting>
  <conditionalFormatting sqref="A587:AC587">
    <cfRule type="expression" dxfId="61" priority="9">
      <formula>"$AD$581=2"</formula>
    </cfRule>
    <cfRule type="expression" dxfId="60" priority="8">
      <formula>$AD$584=2</formula>
    </cfRule>
  </conditionalFormatting>
  <conditionalFormatting sqref="A597:AC597">
    <cfRule type="expression" dxfId="59" priority="7">
      <formula>$AD$594=2</formula>
    </cfRule>
  </conditionalFormatting>
  <conditionalFormatting sqref="A678:AC678">
    <cfRule type="expression" dxfId="58" priority="6">
      <formula>$AD$675=2</formula>
    </cfRule>
  </conditionalFormatting>
  <conditionalFormatting sqref="B151:Z151">
    <cfRule type="expression" dxfId="57" priority="1">
      <formula>#REF!=1</formula>
    </cfRule>
  </conditionalFormatting>
  <conditionalFormatting sqref="D194">
    <cfRule type="expression" dxfId="56" priority="39">
      <formula>$AD$445=2</formula>
    </cfRule>
    <cfRule type="expression" dxfId="55" priority="40">
      <formula>"$AD$581=2"</formula>
    </cfRule>
  </conditionalFormatting>
  <conditionalFormatting sqref="D192:AC193">
    <cfRule type="expression" dxfId="54" priority="3">
      <formula>"$AD$581=2"</formula>
    </cfRule>
  </conditionalFormatting>
  <conditionalFormatting sqref="D193:AC193">
    <cfRule type="expression" dxfId="53" priority="2">
      <formula>#REF!=2</formula>
    </cfRule>
  </conditionalFormatting>
  <conditionalFormatting sqref="AB54:AC54">
    <cfRule type="expression" dxfId="52" priority="10">
      <formula>$AG$54&lt;&gt;""</formula>
    </cfRule>
  </conditionalFormatting>
  <conditionalFormatting sqref="AB55:AC55">
    <cfRule type="expression" dxfId="51" priority="32">
      <formula>$AG$55&lt;&gt;""</formula>
    </cfRule>
  </conditionalFormatting>
  <conditionalFormatting sqref="AB56:AC56">
    <cfRule type="expression" dxfId="50" priority="31">
      <formula>$AG$56&lt;&gt;""</formula>
    </cfRule>
  </conditionalFormatting>
  <conditionalFormatting sqref="AB57:AC57">
    <cfRule type="expression" dxfId="49" priority="33">
      <formula>$AG$57&lt;&gt;""</formula>
    </cfRule>
  </conditionalFormatting>
  <conditionalFormatting sqref="AB58:AC58">
    <cfRule type="expression" dxfId="48" priority="30">
      <formula>$AG$58&lt;&gt;""</formula>
    </cfRule>
  </conditionalFormatting>
  <conditionalFormatting sqref="AB59:AC59">
    <cfRule type="expression" dxfId="47" priority="29">
      <formula>$AG$59&lt;&gt;""</formula>
    </cfRule>
  </conditionalFormatting>
  <conditionalFormatting sqref="AB60:AC60">
    <cfRule type="expression" dxfId="46" priority="28">
      <formula>$AG$60&lt;&gt;""</formula>
    </cfRule>
  </conditionalFormatting>
  <conditionalFormatting sqref="AB61:AC61">
    <cfRule type="expression" dxfId="45" priority="27">
      <formula>$AG$61&lt;&gt;""</formula>
    </cfRule>
  </conditionalFormatting>
  <conditionalFormatting sqref="AB62:AC62">
    <cfRule type="expression" dxfId="44" priority="26">
      <formula>$AG$62&lt;&gt;""</formula>
    </cfRule>
  </conditionalFormatting>
  <conditionalFormatting sqref="AB63:AC63">
    <cfRule type="expression" dxfId="43" priority="25">
      <formula>$AG$63&lt;&gt;""</formula>
    </cfRule>
  </conditionalFormatting>
  <conditionalFormatting sqref="AB64:AC64">
    <cfRule type="expression" dxfId="42" priority="23">
      <formula>$AG$50</formula>
    </cfRule>
    <cfRule type="expression" dxfId="41" priority="24">
      <formula>$AG$64&lt;&gt;""</formula>
    </cfRule>
  </conditionalFormatting>
  <conditionalFormatting sqref="AB65:AC65">
    <cfRule type="expression" dxfId="40" priority="22">
      <formula>$AG$65&lt;&gt;""</formula>
    </cfRule>
  </conditionalFormatting>
  <conditionalFormatting sqref="AB66:AC66">
    <cfRule type="expression" dxfId="39" priority="12">
      <formula>$AG$66&lt;&gt;""</formula>
    </cfRule>
  </conditionalFormatting>
  <conditionalFormatting sqref="AB67:AC67">
    <cfRule type="expression" dxfId="38" priority="13">
      <formula>$AG$67&lt;&gt;""</formula>
    </cfRule>
  </conditionalFormatting>
  <conditionalFormatting sqref="AB68:AC68">
    <cfRule type="expression" dxfId="37" priority="19">
      <formula>$AG$68&lt;&gt;""</formula>
    </cfRule>
  </conditionalFormatting>
  <conditionalFormatting sqref="AB69:AC69">
    <cfRule type="expression" dxfId="36" priority="18">
      <formula>$AG$69&lt;&gt;""</formula>
    </cfRule>
  </conditionalFormatting>
  <conditionalFormatting sqref="AB70:AC70">
    <cfRule type="expression" dxfId="35" priority="17">
      <formula>$AG$70&lt;&gt;""</formula>
    </cfRule>
  </conditionalFormatting>
  <conditionalFormatting sqref="AB71:AC71">
    <cfRule type="expression" dxfId="34" priority="16">
      <formula>$AG$71&lt;&gt;""</formula>
    </cfRule>
  </conditionalFormatting>
  <conditionalFormatting sqref="AB72:AC72">
    <cfRule type="expression" dxfId="33" priority="15">
      <formula>$AG$72&lt;&gt;""</formula>
    </cfRule>
  </conditionalFormatting>
  <conditionalFormatting sqref="AB73:AC73">
    <cfRule type="expression" dxfId="32" priority="5">
      <formula>$AG$73&lt;&gt;""</formula>
    </cfRule>
  </conditionalFormatting>
  <conditionalFormatting sqref="AB74:AC74">
    <cfRule type="expression" dxfId="31" priority="4">
      <formula>$AG$74&lt;&gt;""</formula>
    </cfRule>
  </conditionalFormatting>
  <conditionalFormatting sqref="AB75:AC75">
    <cfRule type="expression" dxfId="30" priority="14">
      <formula>$AG$75&lt;&gt;""</formula>
    </cfRule>
  </conditionalFormatting>
  <hyperlinks>
    <hyperlink ref="C515" r:id="rId1" display="http://www.emas.de/" xr:uid="{00000000-0004-0000-0000-000000000000}"/>
    <hyperlink ref="A81:AC81" r:id="rId2" display="https://2021-27.efre-bw.de/wp-content/uploads/5422_MinBw_Innovationsstrategie_2020_WEB.pdf" xr:uid="{00000000-0004-0000-0000-000001000000}"/>
    <hyperlink ref="C350:AC350" location="'Ergänzende Informationen'!A24" display="Ergänzende Informationen zu 1. Schutzgut Wasser" xr:uid="{00000000-0004-0000-0000-000002000000}"/>
    <hyperlink ref="C369:AC369" location="'Ergänzende Informationen'!A26" display="'Ergänzende Informationen'!A26" xr:uid="{00000000-0004-0000-0000-000003000000}"/>
    <hyperlink ref="C383:AC383" location="'Ergänzende Informationen'!A30" display="Ergänzende Informationen zu 3. Schutzgut Luft" xr:uid="{00000000-0004-0000-0000-000004000000}"/>
    <hyperlink ref="C395:AC395" location="'Ergänzende Informationen'!A32" display="Ergänzende Informationen zu 4. Biologische Vielfalt, Fauna und Flora" xr:uid="{00000000-0004-0000-0000-000005000000}"/>
    <hyperlink ref="C423:AC423" location="'Ergänzende Informationen'!A34" display="Ergänzende Informationen zu 5. Energieerzeugung und Energieverbrauch" xr:uid="{00000000-0004-0000-0000-000006000000}"/>
    <hyperlink ref="C460:AC460" location="'Ergänzende Informationen'!A36" display="Ergänzende Informationen zu 6. Materialeinsatz" xr:uid="{00000000-0004-0000-0000-000007000000}"/>
    <hyperlink ref="C488:AC488" location="'Ergänzende Informationen'!A40" display="Ergänzende Informationen zu 7. Veränderungen des Transportaufkommens und der Transportarten" xr:uid="{00000000-0004-0000-0000-000008000000}"/>
    <hyperlink ref="C505:AC505" location="'Ergänzende Informationen'!A45" display="Ergänzende Informationen zu 8. Aufbau und Weitergabe umweltrelevanten Wissens" xr:uid="{00000000-0004-0000-0000-000009000000}"/>
    <hyperlink ref="C524:AC524" location="'Ergänzende Informationen'!A46" display="Ergänzende Informationen zu 9. Umweltfreundliche Beschaffung" xr:uid="{00000000-0004-0000-0000-00000A000000}"/>
    <hyperlink ref="C538:AC538" location="'Ergänzende Informationen'!A49" display="Ergänzende Informationen zu 10. Umweltwirkungen von angestoßenen Investitionen und von angestoßenem Konsum" xr:uid="{00000000-0004-0000-0000-00000B000000}"/>
    <hyperlink ref="C557:AC557" location="'Ergänzende Informationen'!A52" display="Ergänzende Informationen zu 11. Indirekte Wirkungen auf Schutzgüter" xr:uid="{00000000-0004-0000-0000-00000C000000}"/>
    <hyperlink ref="D694:AC694" location="'Ergänzende Informationen'!A57" display="'Ergänzende Informationen'!A57" xr:uid="{00000000-0004-0000-0000-00000D000000}"/>
    <hyperlink ref="D562:AC562" r:id="rId3" display="Gemäß der Charta der Grundrechte der Europäischen Union " xr:uid="{00000000-0004-0000-0000-00000E000000}"/>
    <hyperlink ref="A80" r:id="rId4" location="_x000a_" display="https://2021-27.efre-bw.de/wp-content/uploads/20211014_Entwurf-OP-2021-2027.pdf#_x000a_" xr:uid="{00000000-0004-0000-0000-00000F000000}"/>
    <hyperlink ref="A80:AC80" r:id="rId5" display="https://2021-27.efre-bw.de/operationelles-programm/" xr:uid="{00000000-0004-0000-0000-000010000000}"/>
  </hyperlinks>
  <pageMargins left="0.31496062992125984" right="0.31496062992125984" top="0.19685039370078741" bottom="0.39370078740157483" header="0" footer="0.19685039370078741"/>
  <pageSetup paperSize="9" scale="97" fitToHeight="0" orientation="portrait" r:id="rId6"/>
  <headerFooter differentFirst="1">
    <oddFooter>&amp;C&amp;P</oddFooter>
    <firstFooter>&amp;LFormularstand: 19.04.2022&amp;C&amp;P</firstFooter>
  </headerFooter>
  <rowBreaks count="20" manualBreakCount="20">
    <brk id="32" max="28" man="1"/>
    <brk id="81" max="28" man="1"/>
    <brk id="161" max="28" man="1"/>
    <brk id="313" max="28" man="1"/>
    <brk id="323" max="28" man="1"/>
    <brk id="351" max="28" man="1"/>
    <brk id="370" max="28" man="1"/>
    <brk id="396" max="28" man="1"/>
    <brk id="424" max="28" man="1"/>
    <brk id="461" max="28" man="1"/>
    <brk id="489" max="28" man="1"/>
    <brk id="506" max="28" man="1"/>
    <brk id="525" max="28" man="1"/>
    <brk id="539" max="28" man="1"/>
    <brk id="558" max="28" man="1"/>
    <brk id="567" max="28" man="1"/>
    <brk id="588" max="28" man="1"/>
    <brk id="615" max="28" man="1"/>
    <brk id="641" max="28" man="1"/>
    <brk id="669" max="28" man="1"/>
  </rowBreaks>
  <colBreaks count="1" manualBreakCount="1">
    <brk id="37" max="1048575" man="1"/>
  </colBreaks>
  <ignoredErrors>
    <ignoredError sqref="A60:A66 A54:A59 AA362" numberStoredAsText="1"/>
  </ignoredErrors>
  <drawing r:id="rId7"/>
  <legacyDrawing r:id="rId8"/>
  <mc:AlternateContent xmlns:mc="http://schemas.openxmlformats.org/markup-compatibility/2006">
    <mc:Choice Requires="x14">
      <controls>
        <mc:AlternateContent xmlns:mc="http://schemas.openxmlformats.org/markup-compatibility/2006">
          <mc:Choice Requires="x14">
            <control shapeId="1333" r:id="rId9" name="Option Button 309">
              <controlPr defaultSize="0" autoFill="0" autoLine="0" autoPict="0">
                <anchor moveWithCells="1">
                  <from>
                    <xdr:col>28</xdr:col>
                    <xdr:colOff>0</xdr:colOff>
                    <xdr:row>330</xdr:row>
                    <xdr:rowOff>9525</xdr:rowOff>
                  </from>
                  <to>
                    <xdr:col>47</xdr:col>
                    <xdr:colOff>9525</xdr:colOff>
                    <xdr:row>331</xdr:row>
                    <xdr:rowOff>0</xdr:rowOff>
                  </to>
                </anchor>
              </controlPr>
            </control>
          </mc:Choice>
        </mc:AlternateContent>
        <mc:AlternateContent xmlns:mc="http://schemas.openxmlformats.org/markup-compatibility/2006">
          <mc:Choice Requires="x14">
            <control shapeId="1334" r:id="rId10" name="Option Button 310">
              <controlPr defaultSize="0" autoFill="0" autoLine="0" autoPict="0">
                <anchor moveWithCells="1">
                  <from>
                    <xdr:col>28</xdr:col>
                    <xdr:colOff>0</xdr:colOff>
                    <xdr:row>331</xdr:row>
                    <xdr:rowOff>9525</xdr:rowOff>
                  </from>
                  <to>
                    <xdr:col>47</xdr:col>
                    <xdr:colOff>9525</xdr:colOff>
                    <xdr:row>332</xdr:row>
                    <xdr:rowOff>0</xdr:rowOff>
                  </to>
                </anchor>
              </controlPr>
            </control>
          </mc:Choice>
        </mc:AlternateContent>
        <mc:AlternateContent xmlns:mc="http://schemas.openxmlformats.org/markup-compatibility/2006">
          <mc:Choice Requires="x14">
            <control shapeId="1335" r:id="rId11" name="Option Button 311">
              <controlPr defaultSize="0" autoFill="0" autoLine="0" autoPict="0">
                <anchor moveWithCells="1">
                  <from>
                    <xdr:col>28</xdr:col>
                    <xdr:colOff>0</xdr:colOff>
                    <xdr:row>332</xdr:row>
                    <xdr:rowOff>9525</xdr:rowOff>
                  </from>
                  <to>
                    <xdr:col>47</xdr:col>
                    <xdr:colOff>9525</xdr:colOff>
                    <xdr:row>333</xdr:row>
                    <xdr:rowOff>0</xdr:rowOff>
                  </to>
                </anchor>
              </controlPr>
            </control>
          </mc:Choice>
        </mc:AlternateContent>
        <mc:AlternateContent xmlns:mc="http://schemas.openxmlformats.org/markup-compatibility/2006">
          <mc:Choice Requires="x14">
            <control shapeId="1336" r:id="rId12" name="Option Button 312">
              <controlPr defaultSize="0" autoFill="0" autoLine="0" autoPict="0">
                <anchor moveWithCells="1">
                  <from>
                    <xdr:col>28</xdr:col>
                    <xdr:colOff>9525</xdr:colOff>
                    <xdr:row>333</xdr:row>
                    <xdr:rowOff>9525</xdr:rowOff>
                  </from>
                  <to>
                    <xdr:col>47</xdr:col>
                    <xdr:colOff>9525</xdr:colOff>
                    <xdr:row>333</xdr:row>
                    <xdr:rowOff>390525</xdr:rowOff>
                  </to>
                </anchor>
              </controlPr>
            </control>
          </mc:Choice>
        </mc:AlternateContent>
        <mc:AlternateContent xmlns:mc="http://schemas.openxmlformats.org/markup-compatibility/2006">
          <mc:Choice Requires="x14">
            <control shapeId="1337" r:id="rId13" name="Option Button 313">
              <controlPr defaultSize="0" autoFill="0" autoLine="0" autoPict="0">
                <anchor moveWithCells="1">
                  <from>
                    <xdr:col>28</xdr:col>
                    <xdr:colOff>0</xdr:colOff>
                    <xdr:row>341</xdr:row>
                    <xdr:rowOff>9525</xdr:rowOff>
                  </from>
                  <to>
                    <xdr:col>47</xdr:col>
                    <xdr:colOff>9525</xdr:colOff>
                    <xdr:row>342</xdr:row>
                    <xdr:rowOff>0</xdr:rowOff>
                  </to>
                </anchor>
              </controlPr>
            </control>
          </mc:Choice>
        </mc:AlternateContent>
        <mc:AlternateContent xmlns:mc="http://schemas.openxmlformats.org/markup-compatibility/2006">
          <mc:Choice Requires="x14">
            <control shapeId="1338" r:id="rId14" name="Option Button 314">
              <controlPr defaultSize="0" autoFill="0" autoLine="0" autoPict="0">
                <anchor moveWithCells="1">
                  <from>
                    <xdr:col>28</xdr:col>
                    <xdr:colOff>0</xdr:colOff>
                    <xdr:row>342</xdr:row>
                    <xdr:rowOff>9525</xdr:rowOff>
                  </from>
                  <to>
                    <xdr:col>47</xdr:col>
                    <xdr:colOff>9525</xdr:colOff>
                    <xdr:row>343</xdr:row>
                    <xdr:rowOff>0</xdr:rowOff>
                  </to>
                </anchor>
              </controlPr>
            </control>
          </mc:Choice>
        </mc:AlternateContent>
        <mc:AlternateContent xmlns:mc="http://schemas.openxmlformats.org/markup-compatibility/2006">
          <mc:Choice Requires="x14">
            <control shapeId="1339" r:id="rId15" name="Option Button 315">
              <controlPr defaultSize="0" autoFill="0" autoLine="0" autoPict="0">
                <anchor moveWithCells="1">
                  <from>
                    <xdr:col>28</xdr:col>
                    <xdr:colOff>0</xdr:colOff>
                    <xdr:row>343</xdr:row>
                    <xdr:rowOff>9525</xdr:rowOff>
                  </from>
                  <to>
                    <xdr:col>47</xdr:col>
                    <xdr:colOff>9525</xdr:colOff>
                    <xdr:row>344</xdr:row>
                    <xdr:rowOff>0</xdr:rowOff>
                  </to>
                </anchor>
              </controlPr>
            </control>
          </mc:Choice>
        </mc:AlternateContent>
        <mc:AlternateContent xmlns:mc="http://schemas.openxmlformats.org/markup-compatibility/2006">
          <mc:Choice Requires="x14">
            <control shapeId="1340" r:id="rId16" name="Option Button 316">
              <controlPr defaultSize="0" autoFill="0" autoLine="0" autoPict="0">
                <anchor moveWithCells="1">
                  <from>
                    <xdr:col>28</xdr:col>
                    <xdr:colOff>0</xdr:colOff>
                    <xdr:row>344</xdr:row>
                    <xdr:rowOff>9525</xdr:rowOff>
                  </from>
                  <to>
                    <xdr:col>47</xdr:col>
                    <xdr:colOff>9525</xdr:colOff>
                    <xdr:row>345</xdr:row>
                    <xdr:rowOff>0</xdr:rowOff>
                  </to>
                </anchor>
              </controlPr>
            </control>
          </mc:Choice>
        </mc:AlternateContent>
        <mc:AlternateContent xmlns:mc="http://schemas.openxmlformats.org/markup-compatibility/2006">
          <mc:Choice Requires="x14">
            <control shapeId="1341" r:id="rId17" name="Option Button 317">
              <controlPr defaultSize="0" autoFill="0" autoLine="0" autoPict="0">
                <anchor moveWithCells="1">
                  <from>
                    <xdr:col>28</xdr:col>
                    <xdr:colOff>0</xdr:colOff>
                    <xdr:row>374</xdr:row>
                    <xdr:rowOff>9525</xdr:rowOff>
                  </from>
                  <to>
                    <xdr:col>47</xdr:col>
                    <xdr:colOff>9525</xdr:colOff>
                    <xdr:row>375</xdr:row>
                    <xdr:rowOff>0</xdr:rowOff>
                  </to>
                </anchor>
              </controlPr>
            </control>
          </mc:Choice>
        </mc:AlternateContent>
        <mc:AlternateContent xmlns:mc="http://schemas.openxmlformats.org/markup-compatibility/2006">
          <mc:Choice Requires="x14">
            <control shapeId="1342" r:id="rId18" name="Option Button 318">
              <controlPr defaultSize="0" autoFill="0" autoLine="0" autoPict="0">
                <anchor moveWithCells="1">
                  <from>
                    <xdr:col>28</xdr:col>
                    <xdr:colOff>0</xdr:colOff>
                    <xdr:row>375</xdr:row>
                    <xdr:rowOff>9525</xdr:rowOff>
                  </from>
                  <to>
                    <xdr:col>47</xdr:col>
                    <xdr:colOff>9525</xdr:colOff>
                    <xdr:row>376</xdr:row>
                    <xdr:rowOff>0</xdr:rowOff>
                  </to>
                </anchor>
              </controlPr>
            </control>
          </mc:Choice>
        </mc:AlternateContent>
        <mc:AlternateContent xmlns:mc="http://schemas.openxmlformats.org/markup-compatibility/2006">
          <mc:Choice Requires="x14">
            <control shapeId="1343" r:id="rId19" name="Option Button 319">
              <controlPr defaultSize="0" autoFill="0" autoLine="0" autoPict="0">
                <anchor moveWithCells="1">
                  <from>
                    <xdr:col>28</xdr:col>
                    <xdr:colOff>0</xdr:colOff>
                    <xdr:row>376</xdr:row>
                    <xdr:rowOff>9525</xdr:rowOff>
                  </from>
                  <to>
                    <xdr:col>47</xdr:col>
                    <xdr:colOff>9525</xdr:colOff>
                    <xdr:row>377</xdr:row>
                    <xdr:rowOff>0</xdr:rowOff>
                  </to>
                </anchor>
              </controlPr>
            </control>
          </mc:Choice>
        </mc:AlternateContent>
        <mc:AlternateContent xmlns:mc="http://schemas.openxmlformats.org/markup-compatibility/2006">
          <mc:Choice Requires="x14">
            <control shapeId="1344" r:id="rId20" name="Option Button 320">
              <controlPr defaultSize="0" autoFill="0" autoLine="0" autoPict="0">
                <anchor moveWithCells="1">
                  <from>
                    <xdr:col>28</xdr:col>
                    <xdr:colOff>0</xdr:colOff>
                    <xdr:row>377</xdr:row>
                    <xdr:rowOff>9525</xdr:rowOff>
                  </from>
                  <to>
                    <xdr:col>47</xdr:col>
                    <xdr:colOff>9525</xdr:colOff>
                    <xdr:row>378</xdr:row>
                    <xdr:rowOff>0</xdr:rowOff>
                  </to>
                </anchor>
              </controlPr>
            </control>
          </mc:Choice>
        </mc:AlternateContent>
        <mc:AlternateContent xmlns:mc="http://schemas.openxmlformats.org/markup-compatibility/2006">
          <mc:Choice Requires="x14">
            <control shapeId="1345" r:id="rId21" name="Option Button 321">
              <controlPr defaultSize="0" autoFill="0" autoLine="0" autoPict="0">
                <anchor moveWithCells="1">
                  <from>
                    <xdr:col>28</xdr:col>
                    <xdr:colOff>0</xdr:colOff>
                    <xdr:row>388</xdr:row>
                    <xdr:rowOff>9525</xdr:rowOff>
                  </from>
                  <to>
                    <xdr:col>47</xdr:col>
                    <xdr:colOff>9525</xdr:colOff>
                    <xdr:row>388</xdr:row>
                    <xdr:rowOff>390525</xdr:rowOff>
                  </to>
                </anchor>
              </controlPr>
            </control>
          </mc:Choice>
        </mc:AlternateContent>
        <mc:AlternateContent xmlns:mc="http://schemas.openxmlformats.org/markup-compatibility/2006">
          <mc:Choice Requires="x14">
            <control shapeId="1346" r:id="rId22" name="Option Button 322">
              <controlPr defaultSize="0" autoFill="0" autoLine="0" autoPict="0">
                <anchor moveWithCells="1">
                  <from>
                    <xdr:col>28</xdr:col>
                    <xdr:colOff>0</xdr:colOff>
                    <xdr:row>389</xdr:row>
                    <xdr:rowOff>0</xdr:rowOff>
                  </from>
                  <to>
                    <xdr:col>47</xdr:col>
                    <xdr:colOff>9525</xdr:colOff>
                    <xdr:row>390</xdr:row>
                    <xdr:rowOff>0</xdr:rowOff>
                  </to>
                </anchor>
              </controlPr>
            </control>
          </mc:Choice>
        </mc:AlternateContent>
        <mc:AlternateContent xmlns:mc="http://schemas.openxmlformats.org/markup-compatibility/2006">
          <mc:Choice Requires="x14">
            <control shapeId="1347" r:id="rId23" name="Option Button 323">
              <controlPr defaultSize="0" autoFill="0" autoLine="0" autoPict="0">
                <anchor moveWithCells="1">
                  <from>
                    <xdr:col>28</xdr:col>
                    <xdr:colOff>0</xdr:colOff>
                    <xdr:row>402</xdr:row>
                    <xdr:rowOff>9525</xdr:rowOff>
                  </from>
                  <to>
                    <xdr:col>47</xdr:col>
                    <xdr:colOff>9525</xdr:colOff>
                    <xdr:row>403</xdr:row>
                    <xdr:rowOff>0</xdr:rowOff>
                  </to>
                </anchor>
              </controlPr>
            </control>
          </mc:Choice>
        </mc:AlternateContent>
        <mc:AlternateContent xmlns:mc="http://schemas.openxmlformats.org/markup-compatibility/2006">
          <mc:Choice Requires="x14">
            <control shapeId="1349" r:id="rId24" name="Option Button 325">
              <controlPr defaultSize="0" autoFill="0" autoLine="0" autoPict="0">
                <anchor moveWithCells="1">
                  <from>
                    <xdr:col>28</xdr:col>
                    <xdr:colOff>0</xdr:colOff>
                    <xdr:row>414</xdr:row>
                    <xdr:rowOff>9525</xdr:rowOff>
                  </from>
                  <to>
                    <xdr:col>47</xdr:col>
                    <xdr:colOff>9525</xdr:colOff>
                    <xdr:row>415</xdr:row>
                    <xdr:rowOff>0</xdr:rowOff>
                  </to>
                </anchor>
              </controlPr>
            </control>
          </mc:Choice>
        </mc:AlternateContent>
        <mc:AlternateContent xmlns:mc="http://schemas.openxmlformats.org/markup-compatibility/2006">
          <mc:Choice Requires="x14">
            <control shapeId="1350" r:id="rId25" name="Option Button 326">
              <controlPr defaultSize="0" autoFill="0" autoLine="0" autoPict="0">
                <anchor moveWithCells="1">
                  <from>
                    <xdr:col>28</xdr:col>
                    <xdr:colOff>0</xdr:colOff>
                    <xdr:row>415</xdr:row>
                    <xdr:rowOff>9525</xdr:rowOff>
                  </from>
                  <to>
                    <xdr:col>47</xdr:col>
                    <xdr:colOff>9525</xdr:colOff>
                    <xdr:row>416</xdr:row>
                    <xdr:rowOff>0</xdr:rowOff>
                  </to>
                </anchor>
              </controlPr>
            </control>
          </mc:Choice>
        </mc:AlternateContent>
        <mc:AlternateContent xmlns:mc="http://schemas.openxmlformats.org/markup-compatibility/2006">
          <mc:Choice Requires="x14">
            <control shapeId="1351" r:id="rId26" name="Option Button 327">
              <controlPr defaultSize="0" autoFill="0" autoLine="0" autoPict="0">
                <anchor moveWithCells="1">
                  <from>
                    <xdr:col>28</xdr:col>
                    <xdr:colOff>0</xdr:colOff>
                    <xdr:row>416</xdr:row>
                    <xdr:rowOff>9525</xdr:rowOff>
                  </from>
                  <to>
                    <xdr:col>47</xdr:col>
                    <xdr:colOff>9525</xdr:colOff>
                    <xdr:row>417</xdr:row>
                    <xdr:rowOff>0</xdr:rowOff>
                  </to>
                </anchor>
              </controlPr>
            </control>
          </mc:Choice>
        </mc:AlternateContent>
        <mc:AlternateContent xmlns:mc="http://schemas.openxmlformats.org/markup-compatibility/2006">
          <mc:Choice Requires="x14">
            <control shapeId="1352" r:id="rId27" name="Option Button 328">
              <controlPr defaultSize="0" autoFill="0" autoLine="0" autoPict="0">
                <anchor moveWithCells="1">
                  <from>
                    <xdr:col>28</xdr:col>
                    <xdr:colOff>0</xdr:colOff>
                    <xdr:row>417</xdr:row>
                    <xdr:rowOff>9525</xdr:rowOff>
                  </from>
                  <to>
                    <xdr:col>47</xdr:col>
                    <xdr:colOff>9525</xdr:colOff>
                    <xdr:row>418</xdr:row>
                    <xdr:rowOff>0</xdr:rowOff>
                  </to>
                </anchor>
              </controlPr>
            </control>
          </mc:Choice>
        </mc:AlternateContent>
        <mc:AlternateContent xmlns:mc="http://schemas.openxmlformats.org/markup-compatibility/2006">
          <mc:Choice Requires="x14">
            <control shapeId="1353" r:id="rId28" name="Option Button 329">
              <controlPr defaultSize="0" autoFill="0" autoLine="0" autoPict="0">
                <anchor moveWithCells="1">
                  <from>
                    <xdr:col>28</xdr:col>
                    <xdr:colOff>0</xdr:colOff>
                    <xdr:row>429</xdr:row>
                    <xdr:rowOff>9525</xdr:rowOff>
                  </from>
                  <to>
                    <xdr:col>47</xdr:col>
                    <xdr:colOff>9525</xdr:colOff>
                    <xdr:row>430</xdr:row>
                    <xdr:rowOff>0</xdr:rowOff>
                  </to>
                </anchor>
              </controlPr>
            </control>
          </mc:Choice>
        </mc:AlternateContent>
        <mc:AlternateContent xmlns:mc="http://schemas.openxmlformats.org/markup-compatibility/2006">
          <mc:Choice Requires="x14">
            <control shapeId="1354" r:id="rId29" name="Option Button 330">
              <controlPr defaultSize="0" autoFill="0" autoLine="0" autoPict="0">
                <anchor moveWithCells="1">
                  <from>
                    <xdr:col>28</xdr:col>
                    <xdr:colOff>0</xdr:colOff>
                    <xdr:row>430</xdr:row>
                    <xdr:rowOff>9525</xdr:rowOff>
                  </from>
                  <to>
                    <xdr:col>47</xdr:col>
                    <xdr:colOff>9525</xdr:colOff>
                    <xdr:row>431</xdr:row>
                    <xdr:rowOff>0</xdr:rowOff>
                  </to>
                </anchor>
              </controlPr>
            </control>
          </mc:Choice>
        </mc:AlternateContent>
        <mc:AlternateContent xmlns:mc="http://schemas.openxmlformats.org/markup-compatibility/2006">
          <mc:Choice Requires="x14">
            <control shapeId="1355" r:id="rId30" name="Option Button 331">
              <controlPr defaultSize="0" autoFill="0" autoLine="0" autoPict="0">
                <anchor moveWithCells="1">
                  <from>
                    <xdr:col>28</xdr:col>
                    <xdr:colOff>0</xdr:colOff>
                    <xdr:row>440</xdr:row>
                    <xdr:rowOff>9525</xdr:rowOff>
                  </from>
                  <to>
                    <xdr:col>47</xdr:col>
                    <xdr:colOff>9525</xdr:colOff>
                    <xdr:row>441</xdr:row>
                    <xdr:rowOff>19050</xdr:rowOff>
                  </to>
                </anchor>
              </controlPr>
            </control>
          </mc:Choice>
        </mc:AlternateContent>
        <mc:AlternateContent xmlns:mc="http://schemas.openxmlformats.org/markup-compatibility/2006">
          <mc:Choice Requires="x14">
            <control shapeId="1356" r:id="rId31" name="Option Button 332">
              <controlPr defaultSize="0" autoFill="0" autoLine="0" autoPict="0">
                <anchor moveWithCells="1">
                  <from>
                    <xdr:col>28</xdr:col>
                    <xdr:colOff>0</xdr:colOff>
                    <xdr:row>441</xdr:row>
                    <xdr:rowOff>9525</xdr:rowOff>
                  </from>
                  <to>
                    <xdr:col>47</xdr:col>
                    <xdr:colOff>9525</xdr:colOff>
                    <xdr:row>442</xdr:row>
                    <xdr:rowOff>0</xdr:rowOff>
                  </to>
                </anchor>
              </controlPr>
            </control>
          </mc:Choice>
        </mc:AlternateContent>
        <mc:AlternateContent xmlns:mc="http://schemas.openxmlformats.org/markup-compatibility/2006">
          <mc:Choice Requires="x14">
            <control shapeId="1357" r:id="rId32" name="Option Button 333">
              <controlPr defaultSize="0" autoFill="0" autoLine="0" autoPict="0">
                <anchor moveWithCells="1">
                  <from>
                    <xdr:col>28</xdr:col>
                    <xdr:colOff>0</xdr:colOff>
                    <xdr:row>442</xdr:row>
                    <xdr:rowOff>9525</xdr:rowOff>
                  </from>
                  <to>
                    <xdr:col>47</xdr:col>
                    <xdr:colOff>9525</xdr:colOff>
                    <xdr:row>443</xdr:row>
                    <xdr:rowOff>0</xdr:rowOff>
                  </to>
                </anchor>
              </controlPr>
            </control>
          </mc:Choice>
        </mc:AlternateContent>
        <mc:AlternateContent xmlns:mc="http://schemas.openxmlformats.org/markup-compatibility/2006">
          <mc:Choice Requires="x14">
            <control shapeId="1358" r:id="rId33" name="Option Button 334">
              <controlPr defaultSize="0" autoFill="0" autoLine="0" autoPict="0">
                <anchor moveWithCells="1">
                  <from>
                    <xdr:col>28</xdr:col>
                    <xdr:colOff>0</xdr:colOff>
                    <xdr:row>443</xdr:row>
                    <xdr:rowOff>9525</xdr:rowOff>
                  </from>
                  <to>
                    <xdr:col>47</xdr:col>
                    <xdr:colOff>9525</xdr:colOff>
                    <xdr:row>444</xdr:row>
                    <xdr:rowOff>0</xdr:rowOff>
                  </to>
                </anchor>
              </controlPr>
            </control>
          </mc:Choice>
        </mc:AlternateContent>
        <mc:AlternateContent xmlns:mc="http://schemas.openxmlformats.org/markup-compatibility/2006">
          <mc:Choice Requires="x14">
            <control shapeId="1362" r:id="rId34" name="Option Button 338">
              <controlPr defaultSize="0" autoFill="0" autoLine="0" autoPict="0">
                <anchor moveWithCells="1">
                  <from>
                    <xdr:col>28</xdr:col>
                    <xdr:colOff>0</xdr:colOff>
                    <xdr:row>469</xdr:row>
                    <xdr:rowOff>9525</xdr:rowOff>
                  </from>
                  <to>
                    <xdr:col>47</xdr:col>
                    <xdr:colOff>9525</xdr:colOff>
                    <xdr:row>470</xdr:row>
                    <xdr:rowOff>0</xdr:rowOff>
                  </to>
                </anchor>
              </controlPr>
            </control>
          </mc:Choice>
        </mc:AlternateContent>
        <mc:AlternateContent xmlns:mc="http://schemas.openxmlformats.org/markup-compatibility/2006">
          <mc:Choice Requires="x14">
            <control shapeId="1363" r:id="rId35" name="Option Button 339">
              <controlPr defaultSize="0" autoFill="0" autoLine="0" autoPict="0">
                <anchor moveWithCells="1">
                  <from>
                    <xdr:col>28</xdr:col>
                    <xdr:colOff>0</xdr:colOff>
                    <xdr:row>470</xdr:row>
                    <xdr:rowOff>9525</xdr:rowOff>
                  </from>
                  <to>
                    <xdr:col>47</xdr:col>
                    <xdr:colOff>9525</xdr:colOff>
                    <xdr:row>470</xdr:row>
                    <xdr:rowOff>238125</xdr:rowOff>
                  </to>
                </anchor>
              </controlPr>
            </control>
          </mc:Choice>
        </mc:AlternateContent>
        <mc:AlternateContent xmlns:mc="http://schemas.openxmlformats.org/markup-compatibility/2006">
          <mc:Choice Requires="x14">
            <control shapeId="1364" r:id="rId36" name="Option Button 340">
              <controlPr defaultSize="0" autoFill="0" autoLine="0" autoPict="0">
                <anchor moveWithCells="1">
                  <from>
                    <xdr:col>28</xdr:col>
                    <xdr:colOff>0</xdr:colOff>
                    <xdr:row>471</xdr:row>
                    <xdr:rowOff>9525</xdr:rowOff>
                  </from>
                  <to>
                    <xdr:col>47</xdr:col>
                    <xdr:colOff>9525</xdr:colOff>
                    <xdr:row>472</xdr:row>
                    <xdr:rowOff>0</xdr:rowOff>
                  </to>
                </anchor>
              </controlPr>
            </control>
          </mc:Choice>
        </mc:AlternateContent>
        <mc:AlternateContent xmlns:mc="http://schemas.openxmlformats.org/markup-compatibility/2006">
          <mc:Choice Requires="x14">
            <control shapeId="1365" r:id="rId37" name="Option Button 341">
              <controlPr defaultSize="0" autoFill="0" autoLine="0" autoPict="0">
                <anchor moveWithCells="1">
                  <from>
                    <xdr:col>28</xdr:col>
                    <xdr:colOff>0</xdr:colOff>
                    <xdr:row>472</xdr:row>
                    <xdr:rowOff>9525</xdr:rowOff>
                  </from>
                  <to>
                    <xdr:col>47</xdr:col>
                    <xdr:colOff>9525</xdr:colOff>
                    <xdr:row>473</xdr:row>
                    <xdr:rowOff>0</xdr:rowOff>
                  </to>
                </anchor>
              </controlPr>
            </control>
          </mc:Choice>
        </mc:AlternateContent>
        <mc:AlternateContent xmlns:mc="http://schemas.openxmlformats.org/markup-compatibility/2006">
          <mc:Choice Requires="x14">
            <control shapeId="1375" r:id="rId38" name="Option Button 351">
              <controlPr defaultSize="0" autoFill="0" autoLine="0" autoPict="0">
                <anchor moveWithCells="1">
                  <from>
                    <xdr:col>28</xdr:col>
                    <xdr:colOff>0</xdr:colOff>
                    <xdr:row>510</xdr:row>
                    <xdr:rowOff>9525</xdr:rowOff>
                  </from>
                  <to>
                    <xdr:col>47</xdr:col>
                    <xdr:colOff>9525</xdr:colOff>
                    <xdr:row>511</xdr:row>
                    <xdr:rowOff>0</xdr:rowOff>
                  </to>
                </anchor>
              </controlPr>
            </control>
          </mc:Choice>
        </mc:AlternateContent>
        <mc:AlternateContent xmlns:mc="http://schemas.openxmlformats.org/markup-compatibility/2006">
          <mc:Choice Requires="x14">
            <control shapeId="1376" r:id="rId39" name="Option Button 352">
              <controlPr defaultSize="0" autoFill="0" autoLine="0" autoPict="0">
                <anchor moveWithCells="1">
                  <from>
                    <xdr:col>28</xdr:col>
                    <xdr:colOff>0</xdr:colOff>
                    <xdr:row>511</xdr:row>
                    <xdr:rowOff>9525</xdr:rowOff>
                  </from>
                  <to>
                    <xdr:col>47</xdr:col>
                    <xdr:colOff>9525</xdr:colOff>
                    <xdr:row>512</xdr:row>
                    <xdr:rowOff>0</xdr:rowOff>
                  </to>
                </anchor>
              </controlPr>
            </control>
          </mc:Choice>
        </mc:AlternateContent>
        <mc:AlternateContent xmlns:mc="http://schemas.openxmlformats.org/markup-compatibility/2006">
          <mc:Choice Requires="x14">
            <control shapeId="1377" r:id="rId40" name="Option Button 353">
              <controlPr defaultSize="0" autoFill="0" autoLine="0" autoPict="0">
                <anchor moveWithCells="1">
                  <from>
                    <xdr:col>28</xdr:col>
                    <xdr:colOff>0</xdr:colOff>
                    <xdr:row>529</xdr:row>
                    <xdr:rowOff>9525</xdr:rowOff>
                  </from>
                  <to>
                    <xdr:col>47</xdr:col>
                    <xdr:colOff>9525</xdr:colOff>
                    <xdr:row>529</xdr:row>
                    <xdr:rowOff>342900</xdr:rowOff>
                  </to>
                </anchor>
              </controlPr>
            </control>
          </mc:Choice>
        </mc:AlternateContent>
        <mc:AlternateContent xmlns:mc="http://schemas.openxmlformats.org/markup-compatibility/2006">
          <mc:Choice Requires="x14">
            <control shapeId="1378" r:id="rId41" name="Option Button 354">
              <controlPr defaultSize="0" autoFill="0" autoLine="0" autoPict="0">
                <anchor moveWithCells="1">
                  <from>
                    <xdr:col>28</xdr:col>
                    <xdr:colOff>0</xdr:colOff>
                    <xdr:row>530</xdr:row>
                    <xdr:rowOff>9525</xdr:rowOff>
                  </from>
                  <to>
                    <xdr:col>47</xdr:col>
                    <xdr:colOff>9525</xdr:colOff>
                    <xdr:row>531</xdr:row>
                    <xdr:rowOff>47625</xdr:rowOff>
                  </to>
                </anchor>
              </controlPr>
            </control>
          </mc:Choice>
        </mc:AlternateContent>
        <mc:AlternateContent xmlns:mc="http://schemas.openxmlformats.org/markup-compatibility/2006">
          <mc:Choice Requires="x14">
            <control shapeId="1419" r:id="rId42" name="Group Box 395">
              <controlPr defaultSize="0" autoFill="0" autoPict="0">
                <anchor moveWithCells="1">
                  <from>
                    <xdr:col>28</xdr:col>
                    <xdr:colOff>0</xdr:colOff>
                    <xdr:row>330</xdr:row>
                    <xdr:rowOff>0</xdr:rowOff>
                  </from>
                  <to>
                    <xdr:col>47</xdr:col>
                    <xdr:colOff>9525</xdr:colOff>
                    <xdr:row>334</xdr:row>
                    <xdr:rowOff>0</xdr:rowOff>
                  </to>
                </anchor>
              </controlPr>
            </control>
          </mc:Choice>
        </mc:AlternateContent>
        <mc:AlternateContent xmlns:mc="http://schemas.openxmlformats.org/markup-compatibility/2006">
          <mc:Choice Requires="x14">
            <control shapeId="1420" r:id="rId43" name="Group Box 396">
              <controlPr defaultSize="0" autoFill="0" autoPict="0">
                <anchor moveWithCells="1">
                  <from>
                    <xdr:col>28</xdr:col>
                    <xdr:colOff>0</xdr:colOff>
                    <xdr:row>341</xdr:row>
                    <xdr:rowOff>0</xdr:rowOff>
                  </from>
                  <to>
                    <xdr:col>47</xdr:col>
                    <xdr:colOff>9525</xdr:colOff>
                    <xdr:row>345</xdr:row>
                    <xdr:rowOff>0</xdr:rowOff>
                  </to>
                </anchor>
              </controlPr>
            </control>
          </mc:Choice>
        </mc:AlternateContent>
        <mc:AlternateContent xmlns:mc="http://schemas.openxmlformats.org/markup-compatibility/2006">
          <mc:Choice Requires="x14">
            <control shapeId="1421" r:id="rId44" name="Group Box 397">
              <controlPr defaultSize="0" autoFill="0" autoPict="0">
                <anchor moveWithCells="1">
                  <from>
                    <xdr:col>28</xdr:col>
                    <xdr:colOff>0</xdr:colOff>
                    <xdr:row>374</xdr:row>
                    <xdr:rowOff>0</xdr:rowOff>
                  </from>
                  <to>
                    <xdr:col>47</xdr:col>
                    <xdr:colOff>9525</xdr:colOff>
                    <xdr:row>378</xdr:row>
                    <xdr:rowOff>0</xdr:rowOff>
                  </to>
                </anchor>
              </controlPr>
            </control>
          </mc:Choice>
        </mc:AlternateContent>
        <mc:AlternateContent xmlns:mc="http://schemas.openxmlformats.org/markup-compatibility/2006">
          <mc:Choice Requires="x14">
            <control shapeId="1424" r:id="rId45" name="Group Box 400">
              <controlPr defaultSize="0" autoFill="0" autoPict="0">
                <anchor moveWithCells="1">
                  <from>
                    <xdr:col>28</xdr:col>
                    <xdr:colOff>0</xdr:colOff>
                    <xdr:row>414</xdr:row>
                    <xdr:rowOff>0</xdr:rowOff>
                  </from>
                  <to>
                    <xdr:col>47</xdr:col>
                    <xdr:colOff>9525</xdr:colOff>
                    <xdr:row>418</xdr:row>
                    <xdr:rowOff>0</xdr:rowOff>
                  </to>
                </anchor>
              </controlPr>
            </control>
          </mc:Choice>
        </mc:AlternateContent>
        <mc:AlternateContent xmlns:mc="http://schemas.openxmlformats.org/markup-compatibility/2006">
          <mc:Choice Requires="x14">
            <control shapeId="1425" r:id="rId46" name="Group Box 401">
              <controlPr defaultSize="0" autoFill="0" autoPict="0">
                <anchor moveWithCells="1">
                  <from>
                    <xdr:col>28</xdr:col>
                    <xdr:colOff>0</xdr:colOff>
                    <xdr:row>429</xdr:row>
                    <xdr:rowOff>0</xdr:rowOff>
                  </from>
                  <to>
                    <xdr:col>47</xdr:col>
                    <xdr:colOff>9525</xdr:colOff>
                    <xdr:row>432</xdr:row>
                    <xdr:rowOff>9525</xdr:rowOff>
                  </to>
                </anchor>
              </controlPr>
            </control>
          </mc:Choice>
        </mc:AlternateContent>
        <mc:AlternateContent xmlns:mc="http://schemas.openxmlformats.org/markup-compatibility/2006">
          <mc:Choice Requires="x14">
            <control shapeId="1426" r:id="rId47" name="Group Box 402">
              <controlPr defaultSize="0" autoFill="0" autoPict="0">
                <anchor moveWithCells="1">
                  <from>
                    <xdr:col>28</xdr:col>
                    <xdr:colOff>0</xdr:colOff>
                    <xdr:row>440</xdr:row>
                    <xdr:rowOff>0</xdr:rowOff>
                  </from>
                  <to>
                    <xdr:col>47</xdr:col>
                    <xdr:colOff>9525</xdr:colOff>
                    <xdr:row>444</xdr:row>
                    <xdr:rowOff>0</xdr:rowOff>
                  </to>
                </anchor>
              </controlPr>
            </control>
          </mc:Choice>
        </mc:AlternateContent>
        <mc:AlternateContent xmlns:mc="http://schemas.openxmlformats.org/markup-compatibility/2006">
          <mc:Choice Requires="x14">
            <control shapeId="1428" r:id="rId48" name="Group Box 404">
              <controlPr defaultSize="0" autoFill="0" autoPict="0">
                <anchor moveWithCells="1">
                  <from>
                    <xdr:col>28</xdr:col>
                    <xdr:colOff>0</xdr:colOff>
                    <xdr:row>469</xdr:row>
                    <xdr:rowOff>0</xdr:rowOff>
                  </from>
                  <to>
                    <xdr:col>47</xdr:col>
                    <xdr:colOff>9525</xdr:colOff>
                    <xdr:row>473</xdr:row>
                    <xdr:rowOff>0</xdr:rowOff>
                  </to>
                </anchor>
              </controlPr>
            </control>
          </mc:Choice>
        </mc:AlternateContent>
        <mc:AlternateContent xmlns:mc="http://schemas.openxmlformats.org/markup-compatibility/2006">
          <mc:Choice Requires="x14">
            <control shapeId="1430" r:id="rId49" name="Group Box 406">
              <controlPr defaultSize="0" autoFill="0" autoPict="0">
                <anchor moveWithCells="1">
                  <from>
                    <xdr:col>28</xdr:col>
                    <xdr:colOff>0</xdr:colOff>
                    <xdr:row>510</xdr:row>
                    <xdr:rowOff>0</xdr:rowOff>
                  </from>
                  <to>
                    <xdr:col>47</xdr:col>
                    <xdr:colOff>9525</xdr:colOff>
                    <xdr:row>512</xdr:row>
                    <xdr:rowOff>0</xdr:rowOff>
                  </to>
                </anchor>
              </controlPr>
            </control>
          </mc:Choice>
        </mc:AlternateContent>
        <mc:AlternateContent xmlns:mc="http://schemas.openxmlformats.org/markup-compatibility/2006">
          <mc:Choice Requires="x14">
            <control shapeId="1458" r:id="rId50" name="Check Box 434">
              <controlPr defaultSize="0" autoFill="0" autoLine="0" autoPict="0">
                <anchor moveWithCells="1">
                  <from>
                    <xdr:col>0</xdr:col>
                    <xdr:colOff>0</xdr:colOff>
                    <xdr:row>544</xdr:row>
                    <xdr:rowOff>0</xdr:rowOff>
                  </from>
                  <to>
                    <xdr:col>1</xdr:col>
                    <xdr:colOff>9525</xdr:colOff>
                    <xdr:row>545</xdr:row>
                    <xdr:rowOff>0</xdr:rowOff>
                  </to>
                </anchor>
              </controlPr>
            </control>
          </mc:Choice>
        </mc:AlternateContent>
        <mc:AlternateContent xmlns:mc="http://schemas.openxmlformats.org/markup-compatibility/2006">
          <mc:Choice Requires="x14">
            <control shapeId="1459" r:id="rId51" name="Check Box 435">
              <controlPr defaultSize="0" autoFill="0" autoLine="0" autoPict="0">
                <anchor moveWithCells="1">
                  <from>
                    <xdr:col>0</xdr:col>
                    <xdr:colOff>0</xdr:colOff>
                    <xdr:row>545</xdr:row>
                    <xdr:rowOff>0</xdr:rowOff>
                  </from>
                  <to>
                    <xdr:col>1</xdr:col>
                    <xdr:colOff>9525</xdr:colOff>
                    <xdr:row>545</xdr:row>
                    <xdr:rowOff>276225</xdr:rowOff>
                  </to>
                </anchor>
              </controlPr>
            </control>
          </mc:Choice>
        </mc:AlternateContent>
        <mc:AlternateContent xmlns:mc="http://schemas.openxmlformats.org/markup-compatibility/2006">
          <mc:Choice Requires="x14">
            <control shapeId="1460" r:id="rId52" name="Check Box 436">
              <controlPr defaultSize="0" autoFill="0" autoLine="0" autoPict="0">
                <anchor moveWithCells="1">
                  <from>
                    <xdr:col>0</xdr:col>
                    <xdr:colOff>0</xdr:colOff>
                    <xdr:row>546</xdr:row>
                    <xdr:rowOff>0</xdr:rowOff>
                  </from>
                  <to>
                    <xdr:col>1</xdr:col>
                    <xdr:colOff>9525</xdr:colOff>
                    <xdr:row>547</xdr:row>
                    <xdr:rowOff>0</xdr:rowOff>
                  </to>
                </anchor>
              </controlPr>
            </control>
          </mc:Choice>
        </mc:AlternateContent>
        <mc:AlternateContent xmlns:mc="http://schemas.openxmlformats.org/markup-compatibility/2006">
          <mc:Choice Requires="x14">
            <control shapeId="1461" r:id="rId53" name="Check Box 437">
              <controlPr defaultSize="0" autoFill="0" autoLine="0" autoPict="0">
                <anchor moveWithCells="1">
                  <from>
                    <xdr:col>12</xdr:col>
                    <xdr:colOff>0</xdr:colOff>
                    <xdr:row>546</xdr:row>
                    <xdr:rowOff>0</xdr:rowOff>
                  </from>
                  <to>
                    <xdr:col>13</xdr:col>
                    <xdr:colOff>0</xdr:colOff>
                    <xdr:row>547</xdr:row>
                    <xdr:rowOff>0</xdr:rowOff>
                  </to>
                </anchor>
              </controlPr>
            </control>
          </mc:Choice>
        </mc:AlternateContent>
        <mc:AlternateContent xmlns:mc="http://schemas.openxmlformats.org/markup-compatibility/2006">
          <mc:Choice Requires="x14">
            <control shapeId="1463" r:id="rId54" name="Check Box 439">
              <controlPr defaultSize="0" autoFill="0" autoLine="0" autoPict="0">
                <anchor moveWithCells="1">
                  <from>
                    <xdr:col>12</xdr:col>
                    <xdr:colOff>0</xdr:colOff>
                    <xdr:row>544</xdr:row>
                    <xdr:rowOff>0</xdr:rowOff>
                  </from>
                  <to>
                    <xdr:col>13</xdr:col>
                    <xdr:colOff>0</xdr:colOff>
                    <xdr:row>545</xdr:row>
                    <xdr:rowOff>0</xdr:rowOff>
                  </to>
                </anchor>
              </controlPr>
            </control>
          </mc:Choice>
        </mc:AlternateContent>
        <mc:AlternateContent xmlns:mc="http://schemas.openxmlformats.org/markup-compatibility/2006">
          <mc:Choice Requires="x14">
            <control shapeId="1464" r:id="rId55" name="Check Box 440">
              <controlPr defaultSize="0" autoFill="0" autoLine="0" autoPict="0">
                <anchor moveWithCells="1">
                  <from>
                    <xdr:col>12</xdr:col>
                    <xdr:colOff>0</xdr:colOff>
                    <xdr:row>545</xdr:row>
                    <xdr:rowOff>0</xdr:rowOff>
                  </from>
                  <to>
                    <xdr:col>13</xdr:col>
                    <xdr:colOff>0</xdr:colOff>
                    <xdr:row>545</xdr:row>
                    <xdr:rowOff>276225</xdr:rowOff>
                  </to>
                </anchor>
              </controlPr>
            </control>
          </mc:Choice>
        </mc:AlternateContent>
        <mc:AlternateContent xmlns:mc="http://schemas.openxmlformats.org/markup-compatibility/2006">
          <mc:Choice Requires="x14">
            <control shapeId="1465" r:id="rId56" name="Check Box 441">
              <controlPr defaultSize="0" autoFill="0" autoLine="0" autoPict="0">
                <anchor moveWithCells="1">
                  <from>
                    <xdr:col>0</xdr:col>
                    <xdr:colOff>0</xdr:colOff>
                    <xdr:row>549</xdr:row>
                    <xdr:rowOff>0</xdr:rowOff>
                  </from>
                  <to>
                    <xdr:col>1</xdr:col>
                    <xdr:colOff>9525</xdr:colOff>
                    <xdr:row>550</xdr:row>
                    <xdr:rowOff>0</xdr:rowOff>
                  </to>
                </anchor>
              </controlPr>
            </control>
          </mc:Choice>
        </mc:AlternateContent>
        <mc:AlternateContent xmlns:mc="http://schemas.openxmlformats.org/markup-compatibility/2006">
          <mc:Choice Requires="x14">
            <control shapeId="1466" r:id="rId57" name="Check Box 442">
              <controlPr defaultSize="0" autoFill="0" autoLine="0" autoPict="0">
                <anchor moveWithCells="1">
                  <from>
                    <xdr:col>0</xdr:col>
                    <xdr:colOff>0</xdr:colOff>
                    <xdr:row>550</xdr:row>
                    <xdr:rowOff>0</xdr:rowOff>
                  </from>
                  <to>
                    <xdr:col>1</xdr:col>
                    <xdr:colOff>9525</xdr:colOff>
                    <xdr:row>551</xdr:row>
                    <xdr:rowOff>0</xdr:rowOff>
                  </to>
                </anchor>
              </controlPr>
            </control>
          </mc:Choice>
        </mc:AlternateContent>
        <mc:AlternateContent xmlns:mc="http://schemas.openxmlformats.org/markup-compatibility/2006">
          <mc:Choice Requires="x14">
            <control shapeId="1467" r:id="rId58" name="Check Box 443">
              <controlPr defaultSize="0" autoFill="0" autoLine="0" autoPict="0">
                <anchor moveWithCells="1">
                  <from>
                    <xdr:col>12</xdr:col>
                    <xdr:colOff>0</xdr:colOff>
                    <xdr:row>549</xdr:row>
                    <xdr:rowOff>0</xdr:rowOff>
                  </from>
                  <to>
                    <xdr:col>13</xdr:col>
                    <xdr:colOff>0</xdr:colOff>
                    <xdr:row>550</xdr:row>
                    <xdr:rowOff>0</xdr:rowOff>
                  </to>
                </anchor>
              </controlPr>
            </control>
          </mc:Choice>
        </mc:AlternateContent>
        <mc:AlternateContent xmlns:mc="http://schemas.openxmlformats.org/markup-compatibility/2006">
          <mc:Choice Requires="x14">
            <control shapeId="1468" r:id="rId59" name="Check Box 444">
              <controlPr defaultSize="0" autoFill="0" autoLine="0" autoPict="0">
                <anchor moveWithCells="1">
                  <from>
                    <xdr:col>12</xdr:col>
                    <xdr:colOff>0</xdr:colOff>
                    <xdr:row>550</xdr:row>
                    <xdr:rowOff>0</xdr:rowOff>
                  </from>
                  <to>
                    <xdr:col>13</xdr:col>
                    <xdr:colOff>0</xdr:colOff>
                    <xdr:row>551</xdr:row>
                    <xdr:rowOff>0</xdr:rowOff>
                  </to>
                </anchor>
              </controlPr>
            </control>
          </mc:Choice>
        </mc:AlternateContent>
        <mc:AlternateContent xmlns:mc="http://schemas.openxmlformats.org/markup-compatibility/2006">
          <mc:Choice Requires="x14">
            <control shapeId="1469" r:id="rId60" name="Check Box 445">
              <controlPr defaultSize="0" autoFill="0" autoLine="0" autoPict="0">
                <anchor moveWithCells="1">
                  <from>
                    <xdr:col>0</xdr:col>
                    <xdr:colOff>0</xdr:colOff>
                    <xdr:row>551</xdr:row>
                    <xdr:rowOff>0</xdr:rowOff>
                  </from>
                  <to>
                    <xdr:col>1</xdr:col>
                    <xdr:colOff>9525</xdr:colOff>
                    <xdr:row>552</xdr:row>
                    <xdr:rowOff>0</xdr:rowOff>
                  </to>
                </anchor>
              </controlPr>
            </control>
          </mc:Choice>
        </mc:AlternateContent>
        <mc:AlternateContent xmlns:mc="http://schemas.openxmlformats.org/markup-compatibility/2006">
          <mc:Choice Requires="x14">
            <control shapeId="1470" r:id="rId61" name="Check Box 446">
              <controlPr defaultSize="0" autoFill="0" autoLine="0" autoPict="0">
                <anchor moveWithCells="1">
                  <from>
                    <xdr:col>12</xdr:col>
                    <xdr:colOff>0</xdr:colOff>
                    <xdr:row>551</xdr:row>
                    <xdr:rowOff>0</xdr:rowOff>
                  </from>
                  <to>
                    <xdr:col>13</xdr:col>
                    <xdr:colOff>0</xdr:colOff>
                    <xdr:row>552</xdr:row>
                    <xdr:rowOff>0</xdr:rowOff>
                  </to>
                </anchor>
              </controlPr>
            </control>
          </mc:Choice>
        </mc:AlternateContent>
        <mc:AlternateContent xmlns:mc="http://schemas.openxmlformats.org/markup-compatibility/2006">
          <mc:Choice Requires="x14">
            <control shapeId="1472" r:id="rId62" name="Check Box 448">
              <controlPr defaultSize="0" autoFill="0" autoLine="0" autoPict="0">
                <anchor moveWithCells="1">
                  <from>
                    <xdr:col>0</xdr:col>
                    <xdr:colOff>0</xdr:colOff>
                    <xdr:row>547</xdr:row>
                    <xdr:rowOff>0</xdr:rowOff>
                  </from>
                  <to>
                    <xdr:col>1</xdr:col>
                    <xdr:colOff>9525</xdr:colOff>
                    <xdr:row>548</xdr:row>
                    <xdr:rowOff>0</xdr:rowOff>
                  </to>
                </anchor>
              </controlPr>
            </control>
          </mc:Choice>
        </mc:AlternateContent>
        <mc:AlternateContent xmlns:mc="http://schemas.openxmlformats.org/markup-compatibility/2006">
          <mc:Choice Requires="x14">
            <control shapeId="1550" r:id="rId63" name="Option Button 526">
              <controlPr defaultSize="0" autoFill="0" autoLine="0" autoPict="0">
                <anchor moveWithCells="1">
                  <from>
                    <xdr:col>28</xdr:col>
                    <xdr:colOff>0</xdr:colOff>
                    <xdr:row>531</xdr:row>
                    <xdr:rowOff>9525</xdr:rowOff>
                  </from>
                  <to>
                    <xdr:col>47</xdr:col>
                    <xdr:colOff>9525</xdr:colOff>
                    <xdr:row>532</xdr:row>
                    <xdr:rowOff>0</xdr:rowOff>
                  </to>
                </anchor>
              </controlPr>
            </control>
          </mc:Choice>
        </mc:AlternateContent>
        <mc:AlternateContent xmlns:mc="http://schemas.openxmlformats.org/markup-compatibility/2006">
          <mc:Choice Requires="x14">
            <control shapeId="1551" r:id="rId64" name="Option Button 527">
              <controlPr defaultSize="0" autoFill="0" autoLine="0" autoPict="0">
                <anchor moveWithCells="1">
                  <from>
                    <xdr:col>28</xdr:col>
                    <xdr:colOff>0</xdr:colOff>
                    <xdr:row>532</xdr:row>
                    <xdr:rowOff>9525</xdr:rowOff>
                  </from>
                  <to>
                    <xdr:col>47</xdr:col>
                    <xdr:colOff>9525</xdr:colOff>
                    <xdr:row>532</xdr:row>
                    <xdr:rowOff>361950</xdr:rowOff>
                  </to>
                </anchor>
              </controlPr>
            </control>
          </mc:Choice>
        </mc:AlternateContent>
        <mc:AlternateContent xmlns:mc="http://schemas.openxmlformats.org/markup-compatibility/2006">
          <mc:Choice Requires="x14">
            <control shapeId="1553" r:id="rId65" name="Option Button 529">
              <controlPr defaultSize="0" autoFill="0" autoLine="0" autoPict="0">
                <anchor moveWithCells="1">
                  <from>
                    <xdr:col>28</xdr:col>
                    <xdr:colOff>0</xdr:colOff>
                    <xdr:row>403</xdr:row>
                    <xdr:rowOff>0</xdr:rowOff>
                  </from>
                  <to>
                    <xdr:col>29</xdr:col>
                    <xdr:colOff>0</xdr:colOff>
                    <xdr:row>403</xdr:row>
                    <xdr:rowOff>323850</xdr:rowOff>
                  </to>
                </anchor>
              </controlPr>
            </control>
          </mc:Choice>
        </mc:AlternateContent>
        <mc:AlternateContent xmlns:mc="http://schemas.openxmlformats.org/markup-compatibility/2006">
          <mc:Choice Requires="x14">
            <control shapeId="1555" r:id="rId66" name="Group Box 531">
              <controlPr defaultSize="0" print="0" autoFill="0" autoPict="0" altText="">
                <anchor moveWithCells="1">
                  <from>
                    <xdr:col>28</xdr:col>
                    <xdr:colOff>0</xdr:colOff>
                    <xdr:row>388</xdr:row>
                    <xdr:rowOff>0</xdr:rowOff>
                  </from>
                  <to>
                    <xdr:col>47</xdr:col>
                    <xdr:colOff>9525</xdr:colOff>
                    <xdr:row>390</xdr:row>
                    <xdr:rowOff>0</xdr:rowOff>
                  </to>
                </anchor>
              </controlPr>
            </control>
          </mc:Choice>
        </mc:AlternateContent>
        <mc:AlternateContent xmlns:mc="http://schemas.openxmlformats.org/markup-compatibility/2006">
          <mc:Choice Requires="x14">
            <control shapeId="1556" r:id="rId67" name="Group Box 532">
              <controlPr defaultSize="0" print="0" autoFill="0" autoPict="0">
                <anchor moveWithCells="1">
                  <from>
                    <xdr:col>28</xdr:col>
                    <xdr:colOff>0</xdr:colOff>
                    <xdr:row>529</xdr:row>
                    <xdr:rowOff>0</xdr:rowOff>
                  </from>
                  <to>
                    <xdr:col>47</xdr:col>
                    <xdr:colOff>9525</xdr:colOff>
                    <xdr:row>533</xdr:row>
                    <xdr:rowOff>0</xdr:rowOff>
                  </to>
                </anchor>
              </controlPr>
            </control>
          </mc:Choice>
        </mc:AlternateContent>
        <mc:AlternateContent xmlns:mc="http://schemas.openxmlformats.org/markup-compatibility/2006">
          <mc:Choice Requires="x14">
            <control shapeId="1557" r:id="rId68" name="Option Button 533">
              <controlPr defaultSize="0" autoFill="0" autoLine="0" autoPict="0">
                <anchor moveWithCells="1">
                  <from>
                    <xdr:col>28</xdr:col>
                    <xdr:colOff>0</xdr:colOff>
                    <xdr:row>406</xdr:row>
                    <xdr:rowOff>0</xdr:rowOff>
                  </from>
                  <to>
                    <xdr:col>47</xdr:col>
                    <xdr:colOff>9525</xdr:colOff>
                    <xdr:row>407</xdr:row>
                    <xdr:rowOff>0</xdr:rowOff>
                  </to>
                </anchor>
              </controlPr>
            </control>
          </mc:Choice>
        </mc:AlternateContent>
        <mc:AlternateContent xmlns:mc="http://schemas.openxmlformats.org/markup-compatibility/2006">
          <mc:Choice Requires="x14">
            <control shapeId="1558" r:id="rId69" name="Option Button 534">
              <controlPr defaultSize="0" autoFill="0" autoLine="0" autoPict="0">
                <anchor moveWithCells="1">
                  <from>
                    <xdr:col>28</xdr:col>
                    <xdr:colOff>0</xdr:colOff>
                    <xdr:row>406</xdr:row>
                    <xdr:rowOff>590550</xdr:rowOff>
                  </from>
                  <to>
                    <xdr:col>47</xdr:col>
                    <xdr:colOff>9525</xdr:colOff>
                    <xdr:row>408</xdr:row>
                    <xdr:rowOff>9525</xdr:rowOff>
                  </to>
                </anchor>
              </controlPr>
            </control>
          </mc:Choice>
        </mc:AlternateContent>
        <mc:AlternateContent xmlns:mc="http://schemas.openxmlformats.org/markup-compatibility/2006">
          <mc:Choice Requires="x14">
            <control shapeId="1587" r:id="rId70" name="Group Box 563">
              <controlPr defaultSize="0" print="0" autoFill="0" autoPict="0" altText="">
                <anchor moveWithCells="1">
                  <from>
                    <xdr:col>28</xdr:col>
                    <xdr:colOff>0</xdr:colOff>
                    <xdr:row>402</xdr:row>
                    <xdr:rowOff>0</xdr:rowOff>
                  </from>
                  <to>
                    <xdr:col>47</xdr:col>
                    <xdr:colOff>9525</xdr:colOff>
                    <xdr:row>408</xdr:row>
                    <xdr:rowOff>9525</xdr:rowOff>
                  </to>
                </anchor>
              </controlPr>
            </control>
          </mc:Choice>
        </mc:AlternateContent>
        <mc:AlternateContent xmlns:mc="http://schemas.openxmlformats.org/markup-compatibility/2006">
          <mc:Choice Requires="x14">
            <control shapeId="1621" r:id="rId71" name="Check Box 597">
              <controlPr defaultSize="0" autoFill="0" autoLine="0" autoPict="0">
                <anchor moveWithCells="1">
                  <from>
                    <xdr:col>28</xdr:col>
                    <xdr:colOff>0</xdr:colOff>
                    <xdr:row>513</xdr:row>
                    <xdr:rowOff>0</xdr:rowOff>
                  </from>
                  <to>
                    <xdr:col>47</xdr:col>
                    <xdr:colOff>9525</xdr:colOff>
                    <xdr:row>514</xdr:row>
                    <xdr:rowOff>0</xdr:rowOff>
                  </to>
                </anchor>
              </controlPr>
            </control>
          </mc:Choice>
        </mc:AlternateContent>
        <mc:AlternateContent xmlns:mc="http://schemas.openxmlformats.org/markup-compatibility/2006">
          <mc:Choice Requires="x14">
            <control shapeId="1622" r:id="rId72" name="Check Box 598">
              <controlPr defaultSize="0" autoFill="0" autoLine="0" autoPict="0">
                <anchor moveWithCells="1">
                  <from>
                    <xdr:col>28</xdr:col>
                    <xdr:colOff>0</xdr:colOff>
                    <xdr:row>514</xdr:row>
                    <xdr:rowOff>0</xdr:rowOff>
                  </from>
                  <to>
                    <xdr:col>47</xdr:col>
                    <xdr:colOff>9525</xdr:colOff>
                    <xdr:row>515</xdr:row>
                    <xdr:rowOff>0</xdr:rowOff>
                  </to>
                </anchor>
              </controlPr>
            </control>
          </mc:Choice>
        </mc:AlternateContent>
        <mc:AlternateContent xmlns:mc="http://schemas.openxmlformats.org/markup-compatibility/2006">
          <mc:Choice Requires="x14">
            <control shapeId="1623" r:id="rId73" name="Check Box 599">
              <controlPr defaultSize="0" autoFill="0" autoLine="0" autoPict="0">
                <anchor moveWithCells="1">
                  <from>
                    <xdr:col>28</xdr:col>
                    <xdr:colOff>0</xdr:colOff>
                    <xdr:row>515</xdr:row>
                    <xdr:rowOff>0</xdr:rowOff>
                  </from>
                  <to>
                    <xdr:col>47</xdr:col>
                    <xdr:colOff>9525</xdr:colOff>
                    <xdr:row>516</xdr:row>
                    <xdr:rowOff>0</xdr:rowOff>
                  </to>
                </anchor>
              </controlPr>
            </control>
          </mc:Choice>
        </mc:AlternateContent>
        <mc:AlternateContent xmlns:mc="http://schemas.openxmlformats.org/markup-compatibility/2006">
          <mc:Choice Requires="x14">
            <control shapeId="1624" r:id="rId74" name="Check Box 600">
              <controlPr defaultSize="0" autoFill="0" autoLine="0" autoPict="0">
                <anchor moveWithCells="1">
                  <from>
                    <xdr:col>28</xdr:col>
                    <xdr:colOff>0</xdr:colOff>
                    <xdr:row>516</xdr:row>
                    <xdr:rowOff>0</xdr:rowOff>
                  </from>
                  <to>
                    <xdr:col>47</xdr:col>
                    <xdr:colOff>9525</xdr:colOff>
                    <xdr:row>517</xdr:row>
                    <xdr:rowOff>0</xdr:rowOff>
                  </to>
                </anchor>
              </controlPr>
            </control>
          </mc:Choice>
        </mc:AlternateContent>
        <mc:AlternateContent xmlns:mc="http://schemas.openxmlformats.org/markup-compatibility/2006">
          <mc:Choice Requires="x14">
            <control shapeId="1625" r:id="rId75" name="Check Box 601">
              <controlPr defaultSize="0" autoFill="0" autoLine="0" autoPict="0">
                <anchor moveWithCells="1">
                  <from>
                    <xdr:col>28</xdr:col>
                    <xdr:colOff>0</xdr:colOff>
                    <xdr:row>518</xdr:row>
                    <xdr:rowOff>0</xdr:rowOff>
                  </from>
                  <to>
                    <xdr:col>47</xdr:col>
                    <xdr:colOff>9525</xdr:colOff>
                    <xdr:row>519</xdr:row>
                    <xdr:rowOff>0</xdr:rowOff>
                  </to>
                </anchor>
              </controlPr>
            </control>
          </mc:Choice>
        </mc:AlternateContent>
        <mc:AlternateContent xmlns:mc="http://schemas.openxmlformats.org/markup-compatibility/2006">
          <mc:Choice Requires="x14">
            <control shapeId="1638" r:id="rId76" name="Check Box 614">
              <controlPr defaultSize="0" autoFill="0" autoLine="0" autoPict="0">
                <anchor moveWithCells="1">
                  <from>
                    <xdr:col>28</xdr:col>
                    <xdr:colOff>0</xdr:colOff>
                    <xdr:row>517</xdr:row>
                    <xdr:rowOff>0</xdr:rowOff>
                  </from>
                  <to>
                    <xdr:col>47</xdr:col>
                    <xdr:colOff>9525</xdr:colOff>
                    <xdr:row>518</xdr:row>
                    <xdr:rowOff>0</xdr:rowOff>
                  </to>
                </anchor>
              </controlPr>
            </control>
          </mc:Choice>
        </mc:AlternateContent>
        <mc:AlternateContent xmlns:mc="http://schemas.openxmlformats.org/markup-compatibility/2006">
          <mc:Choice Requires="x14">
            <control shapeId="1683" r:id="rId77" name="Option Button 659">
              <controlPr defaultSize="0" autoFill="0" autoLine="0" autoPict="0">
                <anchor moveWithCells="1">
                  <from>
                    <xdr:col>28</xdr:col>
                    <xdr:colOff>19050</xdr:colOff>
                    <xdr:row>480</xdr:row>
                    <xdr:rowOff>28575</xdr:rowOff>
                  </from>
                  <to>
                    <xdr:col>28</xdr:col>
                    <xdr:colOff>209550</xdr:colOff>
                    <xdr:row>481</xdr:row>
                    <xdr:rowOff>0</xdr:rowOff>
                  </to>
                </anchor>
              </controlPr>
            </control>
          </mc:Choice>
        </mc:AlternateContent>
        <mc:AlternateContent xmlns:mc="http://schemas.openxmlformats.org/markup-compatibility/2006">
          <mc:Choice Requires="x14">
            <control shapeId="1684" r:id="rId78" name="Option Button 660">
              <controlPr defaultSize="0" autoFill="0" autoLine="0" autoPict="0">
                <anchor moveWithCells="1">
                  <from>
                    <xdr:col>28</xdr:col>
                    <xdr:colOff>19050</xdr:colOff>
                    <xdr:row>481</xdr:row>
                    <xdr:rowOff>114300</xdr:rowOff>
                  </from>
                  <to>
                    <xdr:col>28</xdr:col>
                    <xdr:colOff>219075</xdr:colOff>
                    <xdr:row>482</xdr:row>
                    <xdr:rowOff>0</xdr:rowOff>
                  </to>
                </anchor>
              </controlPr>
            </control>
          </mc:Choice>
        </mc:AlternateContent>
        <mc:AlternateContent xmlns:mc="http://schemas.openxmlformats.org/markup-compatibility/2006">
          <mc:Choice Requires="x14">
            <control shapeId="1685" r:id="rId79" name="Option Button 661">
              <controlPr defaultSize="0" autoFill="0" autoLine="0" autoPict="0">
                <anchor moveWithCells="1">
                  <from>
                    <xdr:col>28</xdr:col>
                    <xdr:colOff>19050</xdr:colOff>
                    <xdr:row>482</xdr:row>
                    <xdr:rowOff>38100</xdr:rowOff>
                  </from>
                  <to>
                    <xdr:col>28</xdr:col>
                    <xdr:colOff>219075</xdr:colOff>
                    <xdr:row>482</xdr:row>
                    <xdr:rowOff>257175</xdr:rowOff>
                  </to>
                </anchor>
              </controlPr>
            </control>
          </mc:Choice>
        </mc:AlternateContent>
        <mc:AlternateContent xmlns:mc="http://schemas.openxmlformats.org/markup-compatibility/2006">
          <mc:Choice Requires="x14">
            <control shapeId="1686" r:id="rId80" name="Group Box 662">
              <controlPr defaultSize="0" autoFill="0" autoPict="0" altText="">
                <anchor moveWithCells="1">
                  <from>
                    <xdr:col>27</xdr:col>
                    <xdr:colOff>228600</xdr:colOff>
                    <xdr:row>480</xdr:row>
                    <xdr:rowOff>9525</xdr:rowOff>
                  </from>
                  <to>
                    <xdr:col>29</xdr:col>
                    <xdr:colOff>0</xdr:colOff>
                    <xdr:row>483</xdr:row>
                    <xdr:rowOff>0</xdr:rowOff>
                  </to>
                </anchor>
              </controlPr>
            </control>
          </mc:Choice>
        </mc:AlternateContent>
        <mc:AlternateContent xmlns:mc="http://schemas.openxmlformats.org/markup-compatibility/2006">
          <mc:Choice Requires="x14">
            <control shapeId="1709" r:id="rId81" name="Group Box 685">
              <controlPr defaultSize="0" autoFill="0" autoPict="0">
                <anchor moveWithCells="1">
                  <from>
                    <xdr:col>0</xdr:col>
                    <xdr:colOff>0</xdr:colOff>
                    <xdr:row>493</xdr:row>
                    <xdr:rowOff>0</xdr:rowOff>
                  </from>
                  <to>
                    <xdr:col>29</xdr:col>
                    <xdr:colOff>0</xdr:colOff>
                    <xdr:row>500</xdr:row>
                    <xdr:rowOff>0</xdr:rowOff>
                  </to>
                </anchor>
              </controlPr>
            </control>
          </mc:Choice>
        </mc:AlternateContent>
        <mc:AlternateContent xmlns:mc="http://schemas.openxmlformats.org/markup-compatibility/2006">
          <mc:Choice Requires="x14">
            <control shapeId="1710" r:id="rId82" name="Option Button 686">
              <controlPr defaultSize="0" autoFill="0" autoLine="0" autoPict="0">
                <anchor moveWithCells="1">
                  <from>
                    <xdr:col>18</xdr:col>
                    <xdr:colOff>9525</xdr:colOff>
                    <xdr:row>497</xdr:row>
                    <xdr:rowOff>238125</xdr:rowOff>
                  </from>
                  <to>
                    <xdr:col>19</xdr:col>
                    <xdr:colOff>9525</xdr:colOff>
                    <xdr:row>497</xdr:row>
                    <xdr:rowOff>447675</xdr:rowOff>
                  </to>
                </anchor>
              </controlPr>
            </control>
          </mc:Choice>
        </mc:AlternateContent>
        <mc:AlternateContent xmlns:mc="http://schemas.openxmlformats.org/markup-compatibility/2006">
          <mc:Choice Requires="x14">
            <control shapeId="1711" r:id="rId83" name="Option Button 687">
              <controlPr defaultSize="0" autoFill="0" autoLine="0" autoPict="0">
                <anchor moveWithCells="1">
                  <from>
                    <xdr:col>18</xdr:col>
                    <xdr:colOff>19050</xdr:colOff>
                    <xdr:row>498</xdr:row>
                    <xdr:rowOff>104775</xdr:rowOff>
                  </from>
                  <to>
                    <xdr:col>19</xdr:col>
                    <xdr:colOff>19050</xdr:colOff>
                    <xdr:row>498</xdr:row>
                    <xdr:rowOff>314325</xdr:rowOff>
                  </to>
                </anchor>
              </controlPr>
            </control>
          </mc:Choice>
        </mc:AlternateContent>
        <mc:AlternateContent xmlns:mc="http://schemas.openxmlformats.org/markup-compatibility/2006">
          <mc:Choice Requires="x14">
            <control shapeId="1712" r:id="rId84" name="Option Button 688">
              <controlPr defaultSize="0" autoFill="0" autoLine="0" autoPict="0">
                <anchor moveWithCells="1">
                  <from>
                    <xdr:col>18</xdr:col>
                    <xdr:colOff>19050</xdr:colOff>
                    <xdr:row>499</xdr:row>
                    <xdr:rowOff>314325</xdr:rowOff>
                  </from>
                  <to>
                    <xdr:col>19</xdr:col>
                    <xdr:colOff>19050</xdr:colOff>
                    <xdr:row>499</xdr:row>
                    <xdr:rowOff>790575</xdr:rowOff>
                  </to>
                </anchor>
              </controlPr>
            </control>
          </mc:Choice>
        </mc:AlternateContent>
        <mc:AlternateContent xmlns:mc="http://schemas.openxmlformats.org/markup-compatibility/2006">
          <mc:Choice Requires="x14">
            <control shapeId="1713" r:id="rId85" name="Option Button 689">
              <controlPr defaultSize="0" autoFill="0" autoLine="0" autoPict="0">
                <anchor moveWithCells="1">
                  <from>
                    <xdr:col>28</xdr:col>
                    <xdr:colOff>9525</xdr:colOff>
                    <xdr:row>497</xdr:row>
                    <xdr:rowOff>276225</xdr:rowOff>
                  </from>
                  <to>
                    <xdr:col>29</xdr:col>
                    <xdr:colOff>0</xdr:colOff>
                    <xdr:row>497</xdr:row>
                    <xdr:rowOff>485775</xdr:rowOff>
                  </to>
                </anchor>
              </controlPr>
            </control>
          </mc:Choice>
        </mc:AlternateContent>
        <mc:AlternateContent xmlns:mc="http://schemas.openxmlformats.org/markup-compatibility/2006">
          <mc:Choice Requires="x14">
            <control shapeId="1714" r:id="rId86" name="Option Button 690">
              <controlPr defaultSize="0" autoFill="0" autoLine="0" autoPict="0">
                <anchor moveWithCells="1">
                  <from>
                    <xdr:col>28</xdr:col>
                    <xdr:colOff>0</xdr:colOff>
                    <xdr:row>498</xdr:row>
                    <xdr:rowOff>123825</xdr:rowOff>
                  </from>
                  <to>
                    <xdr:col>29</xdr:col>
                    <xdr:colOff>0</xdr:colOff>
                    <xdr:row>498</xdr:row>
                    <xdr:rowOff>333375</xdr:rowOff>
                  </to>
                </anchor>
              </controlPr>
            </control>
          </mc:Choice>
        </mc:AlternateContent>
        <mc:AlternateContent xmlns:mc="http://schemas.openxmlformats.org/markup-compatibility/2006">
          <mc:Choice Requires="x14">
            <control shapeId="1724" r:id="rId87" name="Option Button 700">
              <controlPr defaultSize="0" autoFill="0" autoLine="0" autoPict="0">
                <anchor moveWithCells="1">
                  <from>
                    <xdr:col>27</xdr:col>
                    <xdr:colOff>238125</xdr:colOff>
                    <xdr:row>499</xdr:row>
                    <xdr:rowOff>295275</xdr:rowOff>
                  </from>
                  <to>
                    <xdr:col>29</xdr:col>
                    <xdr:colOff>0</xdr:colOff>
                    <xdr:row>499</xdr:row>
                    <xdr:rowOff>790575</xdr:rowOff>
                  </to>
                </anchor>
              </controlPr>
            </control>
          </mc:Choice>
        </mc:AlternateContent>
        <mc:AlternateContent xmlns:mc="http://schemas.openxmlformats.org/markup-compatibility/2006">
          <mc:Choice Requires="x14">
            <control shapeId="1733" r:id="rId88" name="Option Button 709">
              <controlPr defaultSize="0" autoFill="0" autoLine="0" autoPict="0">
                <anchor moveWithCells="1">
                  <from>
                    <xdr:col>25</xdr:col>
                    <xdr:colOff>142875</xdr:colOff>
                    <xdr:row>53</xdr:row>
                    <xdr:rowOff>9525</xdr:rowOff>
                  </from>
                  <to>
                    <xdr:col>26</xdr:col>
                    <xdr:colOff>142875</xdr:colOff>
                    <xdr:row>54</xdr:row>
                    <xdr:rowOff>0</xdr:rowOff>
                  </to>
                </anchor>
              </controlPr>
            </control>
          </mc:Choice>
        </mc:AlternateContent>
        <mc:AlternateContent xmlns:mc="http://schemas.openxmlformats.org/markup-compatibility/2006">
          <mc:Choice Requires="x14">
            <control shapeId="1734" r:id="rId89" name="Check Box 710">
              <controlPr defaultSize="0" autoFill="0" autoLine="0" autoPict="0">
                <anchor moveWithCells="1">
                  <from>
                    <xdr:col>27</xdr:col>
                    <xdr:colOff>133350</xdr:colOff>
                    <xdr:row>53</xdr:row>
                    <xdr:rowOff>0</xdr:rowOff>
                  </from>
                  <to>
                    <xdr:col>47</xdr:col>
                    <xdr:colOff>9525</xdr:colOff>
                    <xdr:row>54</xdr:row>
                    <xdr:rowOff>0</xdr:rowOff>
                  </to>
                </anchor>
              </controlPr>
            </control>
          </mc:Choice>
        </mc:AlternateContent>
        <mc:AlternateContent xmlns:mc="http://schemas.openxmlformats.org/markup-compatibility/2006">
          <mc:Choice Requires="x14">
            <control shapeId="1735" r:id="rId90" name="Check Box 711">
              <controlPr defaultSize="0" autoFill="0" autoLine="0" autoPict="0">
                <anchor moveWithCells="1">
                  <from>
                    <xdr:col>27</xdr:col>
                    <xdr:colOff>133350</xdr:colOff>
                    <xdr:row>54</xdr:row>
                    <xdr:rowOff>0</xdr:rowOff>
                  </from>
                  <to>
                    <xdr:col>29</xdr:col>
                    <xdr:colOff>0</xdr:colOff>
                    <xdr:row>55</xdr:row>
                    <xdr:rowOff>0</xdr:rowOff>
                  </to>
                </anchor>
              </controlPr>
            </control>
          </mc:Choice>
        </mc:AlternateContent>
        <mc:AlternateContent xmlns:mc="http://schemas.openxmlformats.org/markup-compatibility/2006">
          <mc:Choice Requires="x14">
            <control shapeId="1736" r:id="rId91" name="Option Button 712">
              <controlPr defaultSize="0" autoFill="0" autoLine="0" autoPict="0">
                <anchor moveWithCells="1">
                  <from>
                    <xdr:col>25</xdr:col>
                    <xdr:colOff>142875</xdr:colOff>
                    <xdr:row>53</xdr:row>
                    <xdr:rowOff>0</xdr:rowOff>
                  </from>
                  <to>
                    <xdr:col>26</xdr:col>
                    <xdr:colOff>142875</xdr:colOff>
                    <xdr:row>53</xdr:row>
                    <xdr:rowOff>0</xdr:rowOff>
                  </to>
                </anchor>
              </controlPr>
            </control>
          </mc:Choice>
        </mc:AlternateContent>
        <mc:AlternateContent xmlns:mc="http://schemas.openxmlformats.org/markup-compatibility/2006">
          <mc:Choice Requires="x14">
            <control shapeId="1737" r:id="rId92" name="Check Box 713">
              <controlPr defaultSize="0" autoFill="0" autoLine="0" autoPict="0">
                <anchor moveWithCells="1">
                  <from>
                    <xdr:col>27</xdr:col>
                    <xdr:colOff>133350</xdr:colOff>
                    <xdr:row>55</xdr:row>
                    <xdr:rowOff>0</xdr:rowOff>
                  </from>
                  <to>
                    <xdr:col>28</xdr:col>
                    <xdr:colOff>161925</xdr:colOff>
                    <xdr:row>55</xdr:row>
                    <xdr:rowOff>180975</xdr:rowOff>
                  </to>
                </anchor>
              </controlPr>
            </control>
          </mc:Choice>
        </mc:AlternateContent>
        <mc:AlternateContent xmlns:mc="http://schemas.openxmlformats.org/markup-compatibility/2006">
          <mc:Choice Requires="x14">
            <control shapeId="1738" r:id="rId93" name="Option Button 714">
              <controlPr defaultSize="0" autoFill="0" autoLine="0" autoPict="0">
                <anchor moveWithCells="1">
                  <from>
                    <xdr:col>25</xdr:col>
                    <xdr:colOff>142875</xdr:colOff>
                    <xdr:row>54</xdr:row>
                    <xdr:rowOff>0</xdr:rowOff>
                  </from>
                  <to>
                    <xdr:col>26</xdr:col>
                    <xdr:colOff>142875</xdr:colOff>
                    <xdr:row>55</xdr:row>
                    <xdr:rowOff>0</xdr:rowOff>
                  </to>
                </anchor>
              </controlPr>
            </control>
          </mc:Choice>
        </mc:AlternateContent>
        <mc:AlternateContent xmlns:mc="http://schemas.openxmlformats.org/markup-compatibility/2006">
          <mc:Choice Requires="x14">
            <control shapeId="1739" r:id="rId94" name="Option Button 715">
              <controlPr defaultSize="0" autoFill="0" autoLine="0" autoPict="0">
                <anchor moveWithCells="1">
                  <from>
                    <xdr:col>25</xdr:col>
                    <xdr:colOff>142875</xdr:colOff>
                    <xdr:row>55</xdr:row>
                    <xdr:rowOff>19050</xdr:rowOff>
                  </from>
                  <to>
                    <xdr:col>26</xdr:col>
                    <xdr:colOff>190500</xdr:colOff>
                    <xdr:row>55</xdr:row>
                    <xdr:rowOff>190500</xdr:rowOff>
                  </to>
                </anchor>
              </controlPr>
            </control>
          </mc:Choice>
        </mc:AlternateContent>
        <mc:AlternateContent xmlns:mc="http://schemas.openxmlformats.org/markup-compatibility/2006">
          <mc:Choice Requires="x14">
            <control shapeId="1740" r:id="rId95" name="Option Button 716">
              <controlPr defaultSize="0" autoFill="0" autoLine="0" autoPict="0">
                <anchor moveWithCells="1">
                  <from>
                    <xdr:col>25</xdr:col>
                    <xdr:colOff>142875</xdr:colOff>
                    <xdr:row>56</xdr:row>
                    <xdr:rowOff>0</xdr:rowOff>
                  </from>
                  <to>
                    <xdr:col>26</xdr:col>
                    <xdr:colOff>228600</xdr:colOff>
                    <xdr:row>56</xdr:row>
                    <xdr:rowOff>200025</xdr:rowOff>
                  </to>
                </anchor>
              </controlPr>
            </control>
          </mc:Choice>
        </mc:AlternateContent>
        <mc:AlternateContent xmlns:mc="http://schemas.openxmlformats.org/markup-compatibility/2006">
          <mc:Choice Requires="x14">
            <control shapeId="1741" r:id="rId96" name="Option Button 717">
              <controlPr defaultSize="0" autoFill="0" autoLine="0" autoPict="0">
                <anchor moveWithCells="1">
                  <from>
                    <xdr:col>25</xdr:col>
                    <xdr:colOff>142875</xdr:colOff>
                    <xdr:row>57</xdr:row>
                    <xdr:rowOff>0</xdr:rowOff>
                  </from>
                  <to>
                    <xdr:col>26</xdr:col>
                    <xdr:colOff>228600</xdr:colOff>
                    <xdr:row>58</xdr:row>
                    <xdr:rowOff>9525</xdr:rowOff>
                  </to>
                </anchor>
              </controlPr>
            </control>
          </mc:Choice>
        </mc:AlternateContent>
        <mc:AlternateContent xmlns:mc="http://schemas.openxmlformats.org/markup-compatibility/2006">
          <mc:Choice Requires="x14">
            <control shapeId="1742" r:id="rId97" name="Option Button 718">
              <controlPr defaultSize="0" autoFill="0" autoLine="0" autoPict="0">
                <anchor moveWithCells="1">
                  <from>
                    <xdr:col>25</xdr:col>
                    <xdr:colOff>142875</xdr:colOff>
                    <xdr:row>58</xdr:row>
                    <xdr:rowOff>0</xdr:rowOff>
                  </from>
                  <to>
                    <xdr:col>26</xdr:col>
                    <xdr:colOff>228600</xdr:colOff>
                    <xdr:row>59</xdr:row>
                    <xdr:rowOff>19050</xdr:rowOff>
                  </to>
                </anchor>
              </controlPr>
            </control>
          </mc:Choice>
        </mc:AlternateContent>
        <mc:AlternateContent xmlns:mc="http://schemas.openxmlformats.org/markup-compatibility/2006">
          <mc:Choice Requires="x14">
            <control shapeId="1743" r:id="rId98" name="Option Button 719">
              <controlPr defaultSize="0" autoFill="0" autoLine="0" autoPict="0">
                <anchor moveWithCells="1">
                  <from>
                    <xdr:col>25</xdr:col>
                    <xdr:colOff>142875</xdr:colOff>
                    <xdr:row>59</xdr:row>
                    <xdr:rowOff>0</xdr:rowOff>
                  </from>
                  <to>
                    <xdr:col>26</xdr:col>
                    <xdr:colOff>228600</xdr:colOff>
                    <xdr:row>60</xdr:row>
                    <xdr:rowOff>19050</xdr:rowOff>
                  </to>
                </anchor>
              </controlPr>
            </control>
          </mc:Choice>
        </mc:AlternateContent>
        <mc:AlternateContent xmlns:mc="http://schemas.openxmlformats.org/markup-compatibility/2006">
          <mc:Choice Requires="x14">
            <control shapeId="1744" r:id="rId99" name="Option Button 720">
              <controlPr defaultSize="0" autoFill="0" autoLine="0" autoPict="0">
                <anchor moveWithCells="1">
                  <from>
                    <xdr:col>25</xdr:col>
                    <xdr:colOff>142875</xdr:colOff>
                    <xdr:row>60</xdr:row>
                    <xdr:rowOff>0</xdr:rowOff>
                  </from>
                  <to>
                    <xdr:col>26</xdr:col>
                    <xdr:colOff>228600</xdr:colOff>
                    <xdr:row>61</xdr:row>
                    <xdr:rowOff>9525</xdr:rowOff>
                  </to>
                </anchor>
              </controlPr>
            </control>
          </mc:Choice>
        </mc:AlternateContent>
        <mc:AlternateContent xmlns:mc="http://schemas.openxmlformats.org/markup-compatibility/2006">
          <mc:Choice Requires="x14">
            <control shapeId="1745" r:id="rId100" name="Option Button 721">
              <controlPr defaultSize="0" autoFill="0" autoLine="0" autoPict="0">
                <anchor moveWithCells="1">
                  <from>
                    <xdr:col>25</xdr:col>
                    <xdr:colOff>142875</xdr:colOff>
                    <xdr:row>61</xdr:row>
                    <xdr:rowOff>0</xdr:rowOff>
                  </from>
                  <to>
                    <xdr:col>26</xdr:col>
                    <xdr:colOff>228600</xdr:colOff>
                    <xdr:row>62</xdr:row>
                    <xdr:rowOff>9525</xdr:rowOff>
                  </to>
                </anchor>
              </controlPr>
            </control>
          </mc:Choice>
        </mc:AlternateContent>
        <mc:AlternateContent xmlns:mc="http://schemas.openxmlformats.org/markup-compatibility/2006">
          <mc:Choice Requires="x14">
            <control shapeId="1746" r:id="rId101" name="Option Button 722">
              <controlPr defaultSize="0" autoFill="0" autoLine="0" autoPict="0">
                <anchor moveWithCells="1">
                  <from>
                    <xdr:col>25</xdr:col>
                    <xdr:colOff>142875</xdr:colOff>
                    <xdr:row>62</xdr:row>
                    <xdr:rowOff>0</xdr:rowOff>
                  </from>
                  <to>
                    <xdr:col>26</xdr:col>
                    <xdr:colOff>228600</xdr:colOff>
                    <xdr:row>63</xdr:row>
                    <xdr:rowOff>19050</xdr:rowOff>
                  </to>
                </anchor>
              </controlPr>
            </control>
          </mc:Choice>
        </mc:AlternateContent>
        <mc:AlternateContent xmlns:mc="http://schemas.openxmlformats.org/markup-compatibility/2006">
          <mc:Choice Requires="x14">
            <control shapeId="1747" r:id="rId102" name="Option Button 723">
              <controlPr defaultSize="0" autoFill="0" autoLine="0" autoPict="0">
                <anchor moveWithCells="1">
                  <from>
                    <xdr:col>25</xdr:col>
                    <xdr:colOff>142875</xdr:colOff>
                    <xdr:row>63</xdr:row>
                    <xdr:rowOff>0</xdr:rowOff>
                  </from>
                  <to>
                    <xdr:col>26</xdr:col>
                    <xdr:colOff>133350</xdr:colOff>
                    <xdr:row>64</xdr:row>
                    <xdr:rowOff>9525</xdr:rowOff>
                  </to>
                </anchor>
              </controlPr>
            </control>
          </mc:Choice>
        </mc:AlternateContent>
        <mc:AlternateContent xmlns:mc="http://schemas.openxmlformats.org/markup-compatibility/2006">
          <mc:Choice Requires="x14">
            <control shapeId="1748" r:id="rId103" name="Option Button 724">
              <controlPr defaultSize="0" autoFill="0" autoLine="0" autoPict="0">
                <anchor moveWithCells="1">
                  <from>
                    <xdr:col>25</xdr:col>
                    <xdr:colOff>142875</xdr:colOff>
                    <xdr:row>64</xdr:row>
                    <xdr:rowOff>0</xdr:rowOff>
                  </from>
                  <to>
                    <xdr:col>26</xdr:col>
                    <xdr:colOff>228600</xdr:colOff>
                    <xdr:row>65</xdr:row>
                    <xdr:rowOff>19050</xdr:rowOff>
                  </to>
                </anchor>
              </controlPr>
            </control>
          </mc:Choice>
        </mc:AlternateContent>
        <mc:AlternateContent xmlns:mc="http://schemas.openxmlformats.org/markup-compatibility/2006">
          <mc:Choice Requires="x14">
            <control shapeId="1749" r:id="rId104" name="Option Button 725">
              <controlPr locked="0" defaultSize="0" autoFill="0" autoLine="0" autoPict="0">
                <anchor moveWithCells="1">
                  <from>
                    <xdr:col>25</xdr:col>
                    <xdr:colOff>142875</xdr:colOff>
                    <xdr:row>65</xdr:row>
                    <xdr:rowOff>0</xdr:rowOff>
                  </from>
                  <to>
                    <xdr:col>26</xdr:col>
                    <xdr:colOff>228600</xdr:colOff>
                    <xdr:row>66</xdr:row>
                    <xdr:rowOff>9525</xdr:rowOff>
                  </to>
                </anchor>
              </controlPr>
            </control>
          </mc:Choice>
        </mc:AlternateContent>
        <mc:AlternateContent xmlns:mc="http://schemas.openxmlformats.org/markup-compatibility/2006">
          <mc:Choice Requires="x14">
            <control shapeId="1750" r:id="rId105" name="Check Box 726">
              <controlPr defaultSize="0" autoFill="0" autoLine="0" autoPict="0">
                <anchor moveWithCells="1">
                  <from>
                    <xdr:col>27</xdr:col>
                    <xdr:colOff>133350</xdr:colOff>
                    <xdr:row>57</xdr:row>
                    <xdr:rowOff>0</xdr:rowOff>
                  </from>
                  <to>
                    <xdr:col>28</xdr:col>
                    <xdr:colOff>161925</xdr:colOff>
                    <xdr:row>57</xdr:row>
                    <xdr:rowOff>180975</xdr:rowOff>
                  </to>
                </anchor>
              </controlPr>
            </control>
          </mc:Choice>
        </mc:AlternateContent>
        <mc:AlternateContent xmlns:mc="http://schemas.openxmlformats.org/markup-compatibility/2006">
          <mc:Choice Requires="x14">
            <control shapeId="1751" r:id="rId106" name="Check Box 727">
              <controlPr defaultSize="0" autoFill="0" autoLine="0" autoPict="0">
                <anchor moveWithCells="1">
                  <from>
                    <xdr:col>27</xdr:col>
                    <xdr:colOff>133350</xdr:colOff>
                    <xdr:row>56</xdr:row>
                    <xdr:rowOff>0</xdr:rowOff>
                  </from>
                  <to>
                    <xdr:col>28</xdr:col>
                    <xdr:colOff>161925</xdr:colOff>
                    <xdr:row>56</xdr:row>
                    <xdr:rowOff>180975</xdr:rowOff>
                  </to>
                </anchor>
              </controlPr>
            </control>
          </mc:Choice>
        </mc:AlternateContent>
        <mc:AlternateContent xmlns:mc="http://schemas.openxmlformats.org/markup-compatibility/2006">
          <mc:Choice Requires="x14">
            <control shapeId="1752" r:id="rId107" name="Check Box 728">
              <controlPr defaultSize="0" autoFill="0" autoLine="0" autoPict="0">
                <anchor moveWithCells="1">
                  <from>
                    <xdr:col>27</xdr:col>
                    <xdr:colOff>133350</xdr:colOff>
                    <xdr:row>65</xdr:row>
                    <xdr:rowOff>0</xdr:rowOff>
                  </from>
                  <to>
                    <xdr:col>28</xdr:col>
                    <xdr:colOff>161925</xdr:colOff>
                    <xdr:row>65</xdr:row>
                    <xdr:rowOff>180975</xdr:rowOff>
                  </to>
                </anchor>
              </controlPr>
            </control>
          </mc:Choice>
        </mc:AlternateContent>
        <mc:AlternateContent xmlns:mc="http://schemas.openxmlformats.org/markup-compatibility/2006">
          <mc:Choice Requires="x14">
            <control shapeId="1753" r:id="rId108" name="Check Box 729">
              <controlPr defaultSize="0" autoFill="0" autoLine="0" autoPict="0">
                <anchor moveWithCells="1">
                  <from>
                    <xdr:col>27</xdr:col>
                    <xdr:colOff>133350</xdr:colOff>
                    <xdr:row>57</xdr:row>
                    <xdr:rowOff>190500</xdr:rowOff>
                  </from>
                  <to>
                    <xdr:col>28</xdr:col>
                    <xdr:colOff>161925</xdr:colOff>
                    <xdr:row>58</xdr:row>
                    <xdr:rowOff>180975</xdr:rowOff>
                  </to>
                </anchor>
              </controlPr>
            </control>
          </mc:Choice>
        </mc:AlternateContent>
        <mc:AlternateContent xmlns:mc="http://schemas.openxmlformats.org/markup-compatibility/2006">
          <mc:Choice Requires="x14">
            <control shapeId="1754" r:id="rId109" name="Check Box 730">
              <controlPr defaultSize="0" autoFill="0" autoLine="0" autoPict="0">
                <anchor moveWithCells="1">
                  <from>
                    <xdr:col>27</xdr:col>
                    <xdr:colOff>133350</xdr:colOff>
                    <xdr:row>62</xdr:row>
                    <xdr:rowOff>0</xdr:rowOff>
                  </from>
                  <to>
                    <xdr:col>28</xdr:col>
                    <xdr:colOff>161925</xdr:colOff>
                    <xdr:row>62</xdr:row>
                    <xdr:rowOff>180975</xdr:rowOff>
                  </to>
                </anchor>
              </controlPr>
            </control>
          </mc:Choice>
        </mc:AlternateContent>
        <mc:AlternateContent xmlns:mc="http://schemas.openxmlformats.org/markup-compatibility/2006">
          <mc:Choice Requires="x14">
            <control shapeId="1755" r:id="rId110" name="Check Box 731">
              <controlPr defaultSize="0" autoFill="0" autoLine="0" autoPict="0">
                <anchor moveWithCells="1">
                  <from>
                    <xdr:col>27</xdr:col>
                    <xdr:colOff>133350</xdr:colOff>
                    <xdr:row>58</xdr:row>
                    <xdr:rowOff>171450</xdr:rowOff>
                  </from>
                  <to>
                    <xdr:col>28</xdr:col>
                    <xdr:colOff>161925</xdr:colOff>
                    <xdr:row>60</xdr:row>
                    <xdr:rowOff>28575</xdr:rowOff>
                  </to>
                </anchor>
              </controlPr>
            </control>
          </mc:Choice>
        </mc:AlternateContent>
        <mc:AlternateContent xmlns:mc="http://schemas.openxmlformats.org/markup-compatibility/2006">
          <mc:Choice Requires="x14">
            <control shapeId="1756" r:id="rId111" name="Check Box 732">
              <controlPr defaultSize="0" autoFill="0" autoLine="0" autoPict="0">
                <anchor moveWithCells="1">
                  <from>
                    <xdr:col>27</xdr:col>
                    <xdr:colOff>133350</xdr:colOff>
                    <xdr:row>60</xdr:row>
                    <xdr:rowOff>0</xdr:rowOff>
                  </from>
                  <to>
                    <xdr:col>28</xdr:col>
                    <xdr:colOff>161925</xdr:colOff>
                    <xdr:row>60</xdr:row>
                    <xdr:rowOff>180975</xdr:rowOff>
                  </to>
                </anchor>
              </controlPr>
            </control>
          </mc:Choice>
        </mc:AlternateContent>
        <mc:AlternateContent xmlns:mc="http://schemas.openxmlformats.org/markup-compatibility/2006">
          <mc:Choice Requires="x14">
            <control shapeId="1757" r:id="rId112" name="Check Box 733">
              <controlPr defaultSize="0" autoFill="0" autoLine="0" autoPict="0">
                <anchor moveWithCells="1">
                  <from>
                    <xdr:col>27</xdr:col>
                    <xdr:colOff>133350</xdr:colOff>
                    <xdr:row>61</xdr:row>
                    <xdr:rowOff>0</xdr:rowOff>
                  </from>
                  <to>
                    <xdr:col>28</xdr:col>
                    <xdr:colOff>161925</xdr:colOff>
                    <xdr:row>61</xdr:row>
                    <xdr:rowOff>180975</xdr:rowOff>
                  </to>
                </anchor>
              </controlPr>
            </control>
          </mc:Choice>
        </mc:AlternateContent>
        <mc:AlternateContent xmlns:mc="http://schemas.openxmlformats.org/markup-compatibility/2006">
          <mc:Choice Requires="x14">
            <control shapeId="1758" r:id="rId113" name="Check Box 734">
              <controlPr defaultSize="0" autoFill="0" autoLine="0" autoPict="0">
                <anchor moveWithCells="1">
                  <from>
                    <xdr:col>27</xdr:col>
                    <xdr:colOff>133350</xdr:colOff>
                    <xdr:row>63</xdr:row>
                    <xdr:rowOff>0</xdr:rowOff>
                  </from>
                  <to>
                    <xdr:col>28</xdr:col>
                    <xdr:colOff>161925</xdr:colOff>
                    <xdr:row>63</xdr:row>
                    <xdr:rowOff>180975</xdr:rowOff>
                  </to>
                </anchor>
              </controlPr>
            </control>
          </mc:Choice>
        </mc:AlternateContent>
        <mc:AlternateContent xmlns:mc="http://schemas.openxmlformats.org/markup-compatibility/2006">
          <mc:Choice Requires="x14">
            <control shapeId="1759" r:id="rId114" name="Check Box 735">
              <controlPr defaultSize="0" autoFill="0" autoLine="0" autoPict="0">
                <anchor moveWithCells="1">
                  <from>
                    <xdr:col>27</xdr:col>
                    <xdr:colOff>133350</xdr:colOff>
                    <xdr:row>63</xdr:row>
                    <xdr:rowOff>190500</xdr:rowOff>
                  </from>
                  <to>
                    <xdr:col>28</xdr:col>
                    <xdr:colOff>85725</xdr:colOff>
                    <xdr:row>65</xdr:row>
                    <xdr:rowOff>9525</xdr:rowOff>
                  </to>
                </anchor>
              </controlPr>
            </control>
          </mc:Choice>
        </mc:AlternateContent>
        <mc:AlternateContent xmlns:mc="http://schemas.openxmlformats.org/markup-compatibility/2006">
          <mc:Choice Requires="x14">
            <control shapeId="1760" r:id="rId115" name="Group Box 736">
              <controlPr defaultSize="0" autoFill="0" autoPict="0">
                <anchor moveWithCells="1">
                  <from>
                    <xdr:col>25</xdr:col>
                    <xdr:colOff>0</xdr:colOff>
                    <xdr:row>53</xdr:row>
                    <xdr:rowOff>0</xdr:rowOff>
                  </from>
                  <to>
                    <xdr:col>27</xdr:col>
                    <xdr:colOff>0</xdr:colOff>
                    <xdr:row>75</xdr:row>
                    <xdr:rowOff>0</xdr:rowOff>
                  </to>
                </anchor>
              </controlPr>
            </control>
          </mc:Choice>
        </mc:AlternateContent>
        <mc:AlternateContent xmlns:mc="http://schemas.openxmlformats.org/markup-compatibility/2006">
          <mc:Choice Requires="x14">
            <control shapeId="1761" r:id="rId116" name="Option Button 737">
              <controlPr defaultSize="0" autoFill="0" autoLine="0" autoPict="0">
                <anchor moveWithCells="1">
                  <from>
                    <xdr:col>25</xdr:col>
                    <xdr:colOff>142875</xdr:colOff>
                    <xdr:row>65</xdr:row>
                    <xdr:rowOff>0</xdr:rowOff>
                  </from>
                  <to>
                    <xdr:col>26</xdr:col>
                    <xdr:colOff>228600</xdr:colOff>
                    <xdr:row>66</xdr:row>
                    <xdr:rowOff>9525</xdr:rowOff>
                  </to>
                </anchor>
              </controlPr>
            </control>
          </mc:Choice>
        </mc:AlternateContent>
        <mc:AlternateContent xmlns:mc="http://schemas.openxmlformats.org/markup-compatibility/2006">
          <mc:Choice Requires="x14">
            <control shapeId="1762" r:id="rId117" name="Option Button 738">
              <controlPr defaultSize="0" autoFill="0" autoLine="0" autoPict="0">
                <anchor moveWithCells="1">
                  <from>
                    <xdr:col>25</xdr:col>
                    <xdr:colOff>142875</xdr:colOff>
                    <xdr:row>66</xdr:row>
                    <xdr:rowOff>0</xdr:rowOff>
                  </from>
                  <to>
                    <xdr:col>26</xdr:col>
                    <xdr:colOff>228600</xdr:colOff>
                    <xdr:row>67</xdr:row>
                    <xdr:rowOff>19050</xdr:rowOff>
                  </to>
                </anchor>
              </controlPr>
            </control>
          </mc:Choice>
        </mc:AlternateContent>
        <mc:AlternateContent xmlns:mc="http://schemas.openxmlformats.org/markup-compatibility/2006">
          <mc:Choice Requires="x14">
            <control shapeId="1763" r:id="rId118" name="Option Button 739">
              <controlPr defaultSize="0" autoFill="0" autoLine="0" autoPict="0">
                <anchor moveWithCells="1">
                  <from>
                    <xdr:col>25</xdr:col>
                    <xdr:colOff>142875</xdr:colOff>
                    <xdr:row>67</xdr:row>
                    <xdr:rowOff>0</xdr:rowOff>
                  </from>
                  <to>
                    <xdr:col>26</xdr:col>
                    <xdr:colOff>228600</xdr:colOff>
                    <xdr:row>68</xdr:row>
                    <xdr:rowOff>19050</xdr:rowOff>
                  </to>
                </anchor>
              </controlPr>
            </control>
          </mc:Choice>
        </mc:AlternateContent>
        <mc:AlternateContent xmlns:mc="http://schemas.openxmlformats.org/markup-compatibility/2006">
          <mc:Choice Requires="x14">
            <control shapeId="1764" r:id="rId119" name="Option Button 740">
              <controlPr defaultSize="0" autoFill="0" autoLine="0" autoPict="0">
                <anchor moveWithCells="1">
                  <from>
                    <xdr:col>25</xdr:col>
                    <xdr:colOff>142875</xdr:colOff>
                    <xdr:row>68</xdr:row>
                    <xdr:rowOff>0</xdr:rowOff>
                  </from>
                  <to>
                    <xdr:col>26</xdr:col>
                    <xdr:colOff>228600</xdr:colOff>
                    <xdr:row>69</xdr:row>
                    <xdr:rowOff>9525</xdr:rowOff>
                  </to>
                </anchor>
              </controlPr>
            </control>
          </mc:Choice>
        </mc:AlternateContent>
        <mc:AlternateContent xmlns:mc="http://schemas.openxmlformats.org/markup-compatibility/2006">
          <mc:Choice Requires="x14">
            <control shapeId="1765" r:id="rId120" name="Check Box 741">
              <controlPr defaultSize="0" autoFill="0" autoLine="0" autoPict="0">
                <anchor moveWithCells="1">
                  <from>
                    <xdr:col>27</xdr:col>
                    <xdr:colOff>133350</xdr:colOff>
                    <xdr:row>65</xdr:row>
                    <xdr:rowOff>190500</xdr:rowOff>
                  </from>
                  <to>
                    <xdr:col>28</xdr:col>
                    <xdr:colOff>161925</xdr:colOff>
                    <xdr:row>66</xdr:row>
                    <xdr:rowOff>180975</xdr:rowOff>
                  </to>
                </anchor>
              </controlPr>
            </control>
          </mc:Choice>
        </mc:AlternateContent>
        <mc:AlternateContent xmlns:mc="http://schemas.openxmlformats.org/markup-compatibility/2006">
          <mc:Choice Requires="x14">
            <control shapeId="1766" r:id="rId121" name="Check Box 742">
              <controlPr defaultSize="0" autoFill="0" autoLine="0" autoPict="0">
                <anchor moveWithCells="1">
                  <from>
                    <xdr:col>27</xdr:col>
                    <xdr:colOff>133350</xdr:colOff>
                    <xdr:row>66</xdr:row>
                    <xdr:rowOff>171450</xdr:rowOff>
                  </from>
                  <to>
                    <xdr:col>28</xdr:col>
                    <xdr:colOff>161925</xdr:colOff>
                    <xdr:row>68</xdr:row>
                    <xdr:rowOff>28575</xdr:rowOff>
                  </to>
                </anchor>
              </controlPr>
            </control>
          </mc:Choice>
        </mc:AlternateContent>
        <mc:AlternateContent xmlns:mc="http://schemas.openxmlformats.org/markup-compatibility/2006">
          <mc:Choice Requires="x14">
            <control shapeId="1767" r:id="rId122" name="Check Box 743">
              <controlPr defaultSize="0" autoFill="0" autoLine="0" autoPict="0">
                <anchor moveWithCells="1">
                  <from>
                    <xdr:col>27</xdr:col>
                    <xdr:colOff>133350</xdr:colOff>
                    <xdr:row>68</xdr:row>
                    <xdr:rowOff>0</xdr:rowOff>
                  </from>
                  <to>
                    <xdr:col>28</xdr:col>
                    <xdr:colOff>161925</xdr:colOff>
                    <xdr:row>68</xdr:row>
                    <xdr:rowOff>180975</xdr:rowOff>
                  </to>
                </anchor>
              </controlPr>
            </control>
          </mc:Choice>
        </mc:AlternateContent>
        <mc:AlternateContent xmlns:mc="http://schemas.openxmlformats.org/markup-compatibility/2006">
          <mc:Choice Requires="x14">
            <control shapeId="1768" r:id="rId123" name="Option Button 744">
              <controlPr defaultSize="0" autoFill="0" autoLine="0" autoPict="0">
                <anchor moveWithCells="1">
                  <from>
                    <xdr:col>25</xdr:col>
                    <xdr:colOff>142875</xdr:colOff>
                    <xdr:row>68</xdr:row>
                    <xdr:rowOff>0</xdr:rowOff>
                  </from>
                  <to>
                    <xdr:col>26</xdr:col>
                    <xdr:colOff>228600</xdr:colOff>
                    <xdr:row>69</xdr:row>
                    <xdr:rowOff>9525</xdr:rowOff>
                  </to>
                </anchor>
              </controlPr>
            </control>
          </mc:Choice>
        </mc:AlternateContent>
        <mc:AlternateContent xmlns:mc="http://schemas.openxmlformats.org/markup-compatibility/2006">
          <mc:Choice Requires="x14">
            <control shapeId="1769" r:id="rId124" name="Option Button 745">
              <controlPr defaultSize="0" autoFill="0" autoLine="0" autoPict="0">
                <anchor moveWithCells="1">
                  <from>
                    <xdr:col>25</xdr:col>
                    <xdr:colOff>142875</xdr:colOff>
                    <xdr:row>69</xdr:row>
                    <xdr:rowOff>0</xdr:rowOff>
                  </from>
                  <to>
                    <xdr:col>26</xdr:col>
                    <xdr:colOff>228600</xdr:colOff>
                    <xdr:row>70</xdr:row>
                    <xdr:rowOff>19050</xdr:rowOff>
                  </to>
                </anchor>
              </controlPr>
            </control>
          </mc:Choice>
        </mc:AlternateContent>
        <mc:AlternateContent xmlns:mc="http://schemas.openxmlformats.org/markup-compatibility/2006">
          <mc:Choice Requires="x14">
            <control shapeId="1770" r:id="rId125" name="Option Button 746">
              <controlPr defaultSize="0" autoFill="0" autoLine="0" autoPict="0">
                <anchor moveWithCells="1">
                  <from>
                    <xdr:col>25</xdr:col>
                    <xdr:colOff>142875</xdr:colOff>
                    <xdr:row>70</xdr:row>
                    <xdr:rowOff>0</xdr:rowOff>
                  </from>
                  <to>
                    <xdr:col>26</xdr:col>
                    <xdr:colOff>228600</xdr:colOff>
                    <xdr:row>71</xdr:row>
                    <xdr:rowOff>19050</xdr:rowOff>
                  </to>
                </anchor>
              </controlPr>
            </control>
          </mc:Choice>
        </mc:AlternateContent>
        <mc:AlternateContent xmlns:mc="http://schemas.openxmlformats.org/markup-compatibility/2006">
          <mc:Choice Requires="x14">
            <control shapeId="1771" r:id="rId126" name="Option Button 747">
              <controlPr defaultSize="0" autoFill="0" autoLine="0" autoPict="0">
                <anchor moveWithCells="1">
                  <from>
                    <xdr:col>25</xdr:col>
                    <xdr:colOff>142875</xdr:colOff>
                    <xdr:row>71</xdr:row>
                    <xdr:rowOff>0</xdr:rowOff>
                  </from>
                  <to>
                    <xdr:col>26</xdr:col>
                    <xdr:colOff>228600</xdr:colOff>
                    <xdr:row>72</xdr:row>
                    <xdr:rowOff>9525</xdr:rowOff>
                  </to>
                </anchor>
              </controlPr>
            </control>
          </mc:Choice>
        </mc:AlternateContent>
        <mc:AlternateContent xmlns:mc="http://schemas.openxmlformats.org/markup-compatibility/2006">
          <mc:Choice Requires="x14">
            <control shapeId="1772" r:id="rId127" name="Check Box 748">
              <controlPr defaultSize="0" autoFill="0" autoLine="0" autoPict="0">
                <anchor moveWithCells="1">
                  <from>
                    <xdr:col>27</xdr:col>
                    <xdr:colOff>133350</xdr:colOff>
                    <xdr:row>68</xdr:row>
                    <xdr:rowOff>190500</xdr:rowOff>
                  </from>
                  <to>
                    <xdr:col>28</xdr:col>
                    <xdr:colOff>161925</xdr:colOff>
                    <xdr:row>69</xdr:row>
                    <xdr:rowOff>180975</xdr:rowOff>
                  </to>
                </anchor>
              </controlPr>
            </control>
          </mc:Choice>
        </mc:AlternateContent>
        <mc:AlternateContent xmlns:mc="http://schemas.openxmlformats.org/markup-compatibility/2006">
          <mc:Choice Requires="x14">
            <control shapeId="1773" r:id="rId128" name="Check Box 749">
              <controlPr defaultSize="0" autoFill="0" autoLine="0" autoPict="0">
                <anchor moveWithCells="1">
                  <from>
                    <xdr:col>27</xdr:col>
                    <xdr:colOff>133350</xdr:colOff>
                    <xdr:row>69</xdr:row>
                    <xdr:rowOff>171450</xdr:rowOff>
                  </from>
                  <to>
                    <xdr:col>28</xdr:col>
                    <xdr:colOff>161925</xdr:colOff>
                    <xdr:row>71</xdr:row>
                    <xdr:rowOff>28575</xdr:rowOff>
                  </to>
                </anchor>
              </controlPr>
            </control>
          </mc:Choice>
        </mc:AlternateContent>
        <mc:AlternateContent xmlns:mc="http://schemas.openxmlformats.org/markup-compatibility/2006">
          <mc:Choice Requires="x14">
            <control shapeId="1774" r:id="rId129" name="Check Box 750">
              <controlPr defaultSize="0" autoFill="0" autoLine="0" autoPict="0">
                <anchor moveWithCells="1">
                  <from>
                    <xdr:col>27</xdr:col>
                    <xdr:colOff>133350</xdr:colOff>
                    <xdr:row>71</xdr:row>
                    <xdr:rowOff>0</xdr:rowOff>
                  </from>
                  <to>
                    <xdr:col>28</xdr:col>
                    <xdr:colOff>161925</xdr:colOff>
                    <xdr:row>71</xdr:row>
                    <xdr:rowOff>180975</xdr:rowOff>
                  </to>
                </anchor>
              </controlPr>
            </control>
          </mc:Choice>
        </mc:AlternateContent>
        <mc:AlternateContent xmlns:mc="http://schemas.openxmlformats.org/markup-compatibility/2006">
          <mc:Choice Requires="x14">
            <control shapeId="1775" r:id="rId130" name="Option Button 751">
              <controlPr defaultSize="0" autoFill="0" autoLine="0" autoPict="0">
                <anchor moveWithCells="1">
                  <from>
                    <xdr:col>25</xdr:col>
                    <xdr:colOff>142875</xdr:colOff>
                    <xdr:row>71</xdr:row>
                    <xdr:rowOff>0</xdr:rowOff>
                  </from>
                  <to>
                    <xdr:col>26</xdr:col>
                    <xdr:colOff>228600</xdr:colOff>
                    <xdr:row>72</xdr:row>
                    <xdr:rowOff>9525</xdr:rowOff>
                  </to>
                </anchor>
              </controlPr>
            </control>
          </mc:Choice>
        </mc:AlternateContent>
        <mc:AlternateContent xmlns:mc="http://schemas.openxmlformats.org/markup-compatibility/2006">
          <mc:Choice Requires="x14">
            <control shapeId="1776" r:id="rId131" name="Option Button 752">
              <controlPr defaultSize="0" autoFill="0" autoLine="0" autoPict="0">
                <anchor moveWithCells="1">
                  <from>
                    <xdr:col>25</xdr:col>
                    <xdr:colOff>142875</xdr:colOff>
                    <xdr:row>74</xdr:row>
                    <xdr:rowOff>0</xdr:rowOff>
                  </from>
                  <to>
                    <xdr:col>26</xdr:col>
                    <xdr:colOff>228600</xdr:colOff>
                    <xdr:row>74</xdr:row>
                    <xdr:rowOff>200025</xdr:rowOff>
                  </to>
                </anchor>
              </controlPr>
            </control>
          </mc:Choice>
        </mc:AlternateContent>
        <mc:AlternateContent xmlns:mc="http://schemas.openxmlformats.org/markup-compatibility/2006">
          <mc:Choice Requires="x14">
            <control shapeId="1777" r:id="rId132" name="Check Box 753">
              <controlPr defaultSize="0" autoFill="0" autoLine="0" autoPict="0">
                <anchor moveWithCells="1">
                  <from>
                    <xdr:col>27</xdr:col>
                    <xdr:colOff>133350</xdr:colOff>
                    <xdr:row>74</xdr:row>
                    <xdr:rowOff>0</xdr:rowOff>
                  </from>
                  <to>
                    <xdr:col>28</xdr:col>
                    <xdr:colOff>161925</xdr:colOff>
                    <xdr:row>74</xdr:row>
                    <xdr:rowOff>180975</xdr:rowOff>
                  </to>
                </anchor>
              </controlPr>
            </control>
          </mc:Choice>
        </mc:AlternateContent>
        <mc:AlternateContent xmlns:mc="http://schemas.openxmlformats.org/markup-compatibility/2006">
          <mc:Choice Requires="x14">
            <control shapeId="1778" r:id="rId133" name="Option Button 754">
              <controlPr defaultSize="0" autoFill="0" autoLine="0" autoPict="0">
                <anchor moveWithCells="1">
                  <from>
                    <xdr:col>25</xdr:col>
                    <xdr:colOff>142875</xdr:colOff>
                    <xdr:row>65</xdr:row>
                    <xdr:rowOff>0</xdr:rowOff>
                  </from>
                  <to>
                    <xdr:col>26</xdr:col>
                    <xdr:colOff>228600</xdr:colOff>
                    <xdr:row>66</xdr:row>
                    <xdr:rowOff>19050</xdr:rowOff>
                  </to>
                </anchor>
              </controlPr>
            </control>
          </mc:Choice>
        </mc:AlternateContent>
        <mc:AlternateContent xmlns:mc="http://schemas.openxmlformats.org/markup-compatibility/2006">
          <mc:Choice Requires="x14">
            <control shapeId="1779" r:id="rId134" name="Option Button 755">
              <controlPr defaultSize="0" autoFill="0" autoLine="0" autoPict="0">
                <anchor moveWithCells="1">
                  <from>
                    <xdr:col>25</xdr:col>
                    <xdr:colOff>142875</xdr:colOff>
                    <xdr:row>66</xdr:row>
                    <xdr:rowOff>0</xdr:rowOff>
                  </from>
                  <to>
                    <xdr:col>26</xdr:col>
                    <xdr:colOff>228600</xdr:colOff>
                    <xdr:row>67</xdr:row>
                    <xdr:rowOff>19050</xdr:rowOff>
                  </to>
                </anchor>
              </controlPr>
            </control>
          </mc:Choice>
        </mc:AlternateContent>
        <mc:AlternateContent xmlns:mc="http://schemas.openxmlformats.org/markup-compatibility/2006">
          <mc:Choice Requires="x14">
            <control shapeId="1780" r:id="rId135" name="Check Box 756">
              <controlPr defaultSize="0" autoFill="0" autoLine="0" autoPict="0">
                <anchor moveWithCells="1">
                  <from>
                    <xdr:col>27</xdr:col>
                    <xdr:colOff>133350</xdr:colOff>
                    <xdr:row>65</xdr:row>
                    <xdr:rowOff>171450</xdr:rowOff>
                  </from>
                  <to>
                    <xdr:col>28</xdr:col>
                    <xdr:colOff>161925</xdr:colOff>
                    <xdr:row>67</xdr:row>
                    <xdr:rowOff>28575</xdr:rowOff>
                  </to>
                </anchor>
              </controlPr>
            </control>
          </mc:Choice>
        </mc:AlternateContent>
        <mc:AlternateContent xmlns:mc="http://schemas.openxmlformats.org/markup-compatibility/2006">
          <mc:Choice Requires="x14">
            <control shapeId="1781" r:id="rId136" name="Check Box 757">
              <controlPr defaultSize="0" autoFill="0" autoLine="0" autoPict="0">
                <anchor moveWithCells="1">
                  <from>
                    <xdr:col>27</xdr:col>
                    <xdr:colOff>133350</xdr:colOff>
                    <xdr:row>65</xdr:row>
                    <xdr:rowOff>0</xdr:rowOff>
                  </from>
                  <to>
                    <xdr:col>28</xdr:col>
                    <xdr:colOff>161925</xdr:colOff>
                    <xdr:row>65</xdr:row>
                    <xdr:rowOff>180975</xdr:rowOff>
                  </to>
                </anchor>
              </controlPr>
            </control>
          </mc:Choice>
        </mc:AlternateContent>
        <mc:AlternateContent xmlns:mc="http://schemas.openxmlformats.org/markup-compatibility/2006">
          <mc:Choice Requires="x14">
            <control shapeId="1796" r:id="rId137" name="Option Button 772">
              <controlPr defaultSize="0" autoFill="0" autoLine="0" autoPict="0">
                <anchor moveWithCells="1">
                  <from>
                    <xdr:col>28</xdr:col>
                    <xdr:colOff>9525</xdr:colOff>
                    <xdr:row>85</xdr:row>
                    <xdr:rowOff>9525</xdr:rowOff>
                  </from>
                  <to>
                    <xdr:col>28</xdr:col>
                    <xdr:colOff>200025</xdr:colOff>
                    <xdr:row>85</xdr:row>
                    <xdr:rowOff>190500</xdr:rowOff>
                  </to>
                </anchor>
              </controlPr>
            </control>
          </mc:Choice>
        </mc:AlternateContent>
        <mc:AlternateContent xmlns:mc="http://schemas.openxmlformats.org/markup-compatibility/2006">
          <mc:Choice Requires="x14">
            <control shapeId="1797" r:id="rId138" name="Option Button 773">
              <controlPr defaultSize="0" autoFill="0" autoLine="0" autoPict="0">
                <anchor moveWithCells="1">
                  <from>
                    <xdr:col>28</xdr:col>
                    <xdr:colOff>9525</xdr:colOff>
                    <xdr:row>86</xdr:row>
                    <xdr:rowOff>9525</xdr:rowOff>
                  </from>
                  <to>
                    <xdr:col>28</xdr:col>
                    <xdr:colOff>209550</xdr:colOff>
                    <xdr:row>86</xdr:row>
                    <xdr:rowOff>190500</xdr:rowOff>
                  </to>
                </anchor>
              </controlPr>
            </control>
          </mc:Choice>
        </mc:AlternateContent>
        <mc:AlternateContent xmlns:mc="http://schemas.openxmlformats.org/markup-compatibility/2006">
          <mc:Choice Requires="x14">
            <control shapeId="1798" r:id="rId139" name="Option Button 774">
              <controlPr defaultSize="0" autoFill="0" autoLine="0" autoPict="0">
                <anchor moveWithCells="1">
                  <from>
                    <xdr:col>28</xdr:col>
                    <xdr:colOff>9525</xdr:colOff>
                    <xdr:row>87</xdr:row>
                    <xdr:rowOff>9525</xdr:rowOff>
                  </from>
                  <to>
                    <xdr:col>28</xdr:col>
                    <xdr:colOff>209550</xdr:colOff>
                    <xdr:row>88</xdr:row>
                    <xdr:rowOff>0</xdr:rowOff>
                  </to>
                </anchor>
              </controlPr>
            </control>
          </mc:Choice>
        </mc:AlternateContent>
        <mc:AlternateContent xmlns:mc="http://schemas.openxmlformats.org/markup-compatibility/2006">
          <mc:Choice Requires="x14">
            <control shapeId="1799" r:id="rId140" name="Option Button 775">
              <controlPr defaultSize="0" autoFill="0" autoLine="0" autoPict="0">
                <anchor moveWithCells="1">
                  <from>
                    <xdr:col>28</xdr:col>
                    <xdr:colOff>9525</xdr:colOff>
                    <xdr:row>88</xdr:row>
                    <xdr:rowOff>0</xdr:rowOff>
                  </from>
                  <to>
                    <xdr:col>28</xdr:col>
                    <xdr:colOff>209550</xdr:colOff>
                    <xdr:row>88</xdr:row>
                    <xdr:rowOff>190500</xdr:rowOff>
                  </to>
                </anchor>
              </controlPr>
            </control>
          </mc:Choice>
        </mc:AlternateContent>
        <mc:AlternateContent xmlns:mc="http://schemas.openxmlformats.org/markup-compatibility/2006">
          <mc:Choice Requires="x14">
            <control shapeId="1800" r:id="rId141" name="Option Button 776">
              <controlPr defaultSize="0" autoFill="0" autoLine="0" autoPict="0">
                <anchor moveWithCells="1">
                  <from>
                    <xdr:col>28</xdr:col>
                    <xdr:colOff>9525</xdr:colOff>
                    <xdr:row>89</xdr:row>
                    <xdr:rowOff>19050</xdr:rowOff>
                  </from>
                  <to>
                    <xdr:col>28</xdr:col>
                    <xdr:colOff>200025</xdr:colOff>
                    <xdr:row>89</xdr:row>
                    <xdr:rowOff>190500</xdr:rowOff>
                  </to>
                </anchor>
              </controlPr>
            </control>
          </mc:Choice>
        </mc:AlternateContent>
        <mc:AlternateContent xmlns:mc="http://schemas.openxmlformats.org/markup-compatibility/2006">
          <mc:Choice Requires="x14">
            <control shapeId="1801" r:id="rId142" name="Option Button 777">
              <controlPr defaultSize="0" autoFill="0" autoLine="0" autoPict="0">
                <anchor moveWithCells="1">
                  <from>
                    <xdr:col>28</xdr:col>
                    <xdr:colOff>9525</xdr:colOff>
                    <xdr:row>89</xdr:row>
                    <xdr:rowOff>200025</xdr:rowOff>
                  </from>
                  <to>
                    <xdr:col>28</xdr:col>
                    <xdr:colOff>200025</xdr:colOff>
                    <xdr:row>90</xdr:row>
                    <xdr:rowOff>190500</xdr:rowOff>
                  </to>
                </anchor>
              </controlPr>
            </control>
          </mc:Choice>
        </mc:AlternateContent>
        <mc:AlternateContent xmlns:mc="http://schemas.openxmlformats.org/markup-compatibility/2006">
          <mc:Choice Requires="x14">
            <control shapeId="1802" r:id="rId143" name="Option Button 778">
              <controlPr defaultSize="0" autoFill="0" autoLine="0" autoPict="0">
                <anchor moveWithCells="1">
                  <from>
                    <xdr:col>28</xdr:col>
                    <xdr:colOff>9525</xdr:colOff>
                    <xdr:row>91</xdr:row>
                    <xdr:rowOff>19050</xdr:rowOff>
                  </from>
                  <to>
                    <xdr:col>28</xdr:col>
                    <xdr:colOff>209550</xdr:colOff>
                    <xdr:row>92</xdr:row>
                    <xdr:rowOff>0</xdr:rowOff>
                  </to>
                </anchor>
              </controlPr>
            </control>
          </mc:Choice>
        </mc:AlternateContent>
        <mc:AlternateContent xmlns:mc="http://schemas.openxmlformats.org/markup-compatibility/2006">
          <mc:Choice Requires="x14">
            <control shapeId="1803" r:id="rId144" name="Option Button 779">
              <controlPr defaultSize="0" autoFill="0" autoLine="0" autoPict="0">
                <anchor moveWithCells="1">
                  <from>
                    <xdr:col>28</xdr:col>
                    <xdr:colOff>9525</xdr:colOff>
                    <xdr:row>92</xdr:row>
                    <xdr:rowOff>9525</xdr:rowOff>
                  </from>
                  <to>
                    <xdr:col>28</xdr:col>
                    <xdr:colOff>200025</xdr:colOff>
                    <xdr:row>92</xdr:row>
                    <xdr:rowOff>180975</xdr:rowOff>
                  </to>
                </anchor>
              </controlPr>
            </control>
          </mc:Choice>
        </mc:AlternateContent>
        <mc:AlternateContent xmlns:mc="http://schemas.openxmlformats.org/markup-compatibility/2006">
          <mc:Choice Requires="x14">
            <control shapeId="1804" r:id="rId145" name="Option Button 780">
              <controlPr defaultSize="0" autoFill="0" autoLine="0" autoPict="0">
                <anchor moveWithCells="1">
                  <from>
                    <xdr:col>28</xdr:col>
                    <xdr:colOff>9525</xdr:colOff>
                    <xdr:row>93</xdr:row>
                    <xdr:rowOff>9525</xdr:rowOff>
                  </from>
                  <to>
                    <xdr:col>28</xdr:col>
                    <xdr:colOff>219075</xdr:colOff>
                    <xdr:row>93</xdr:row>
                    <xdr:rowOff>190500</xdr:rowOff>
                  </to>
                </anchor>
              </controlPr>
            </control>
          </mc:Choice>
        </mc:AlternateContent>
        <mc:AlternateContent xmlns:mc="http://schemas.openxmlformats.org/markup-compatibility/2006">
          <mc:Choice Requires="x14">
            <control shapeId="1805" r:id="rId146" name="Option Button 781">
              <controlPr defaultSize="0" autoFill="0" autoLine="0" autoPict="0">
                <anchor moveWithCells="1">
                  <from>
                    <xdr:col>28</xdr:col>
                    <xdr:colOff>9525</xdr:colOff>
                    <xdr:row>94</xdr:row>
                    <xdr:rowOff>9525</xdr:rowOff>
                  </from>
                  <to>
                    <xdr:col>28</xdr:col>
                    <xdr:colOff>200025</xdr:colOff>
                    <xdr:row>94</xdr:row>
                    <xdr:rowOff>180975</xdr:rowOff>
                  </to>
                </anchor>
              </controlPr>
            </control>
          </mc:Choice>
        </mc:AlternateContent>
        <mc:AlternateContent xmlns:mc="http://schemas.openxmlformats.org/markup-compatibility/2006">
          <mc:Choice Requires="x14">
            <control shapeId="1806" r:id="rId147" name="Option Button 782">
              <controlPr defaultSize="0" autoFill="0" autoLine="0" autoPict="0">
                <anchor moveWithCells="1">
                  <from>
                    <xdr:col>28</xdr:col>
                    <xdr:colOff>9525</xdr:colOff>
                    <xdr:row>95</xdr:row>
                    <xdr:rowOff>19050</xdr:rowOff>
                  </from>
                  <to>
                    <xdr:col>28</xdr:col>
                    <xdr:colOff>209550</xdr:colOff>
                    <xdr:row>95</xdr:row>
                    <xdr:rowOff>190500</xdr:rowOff>
                  </to>
                </anchor>
              </controlPr>
            </control>
          </mc:Choice>
        </mc:AlternateContent>
        <mc:AlternateContent xmlns:mc="http://schemas.openxmlformats.org/markup-compatibility/2006">
          <mc:Choice Requires="x14">
            <control shapeId="1807" r:id="rId148" name="Option Button 783">
              <controlPr defaultSize="0" autoFill="0" autoLine="0" autoPict="0">
                <anchor moveWithCells="1">
                  <from>
                    <xdr:col>28</xdr:col>
                    <xdr:colOff>9525</xdr:colOff>
                    <xdr:row>96</xdr:row>
                    <xdr:rowOff>9525</xdr:rowOff>
                  </from>
                  <to>
                    <xdr:col>28</xdr:col>
                    <xdr:colOff>200025</xdr:colOff>
                    <xdr:row>97</xdr:row>
                    <xdr:rowOff>9525</xdr:rowOff>
                  </to>
                </anchor>
              </controlPr>
            </control>
          </mc:Choice>
        </mc:AlternateContent>
        <mc:AlternateContent xmlns:mc="http://schemas.openxmlformats.org/markup-compatibility/2006">
          <mc:Choice Requires="x14">
            <control shapeId="1808" r:id="rId149" name="Option Button 784">
              <controlPr defaultSize="0" autoFill="0" autoLine="0" autoPict="0">
                <anchor moveWithCells="1">
                  <from>
                    <xdr:col>28</xdr:col>
                    <xdr:colOff>9525</xdr:colOff>
                    <xdr:row>97</xdr:row>
                    <xdr:rowOff>19050</xdr:rowOff>
                  </from>
                  <to>
                    <xdr:col>28</xdr:col>
                    <xdr:colOff>171450</xdr:colOff>
                    <xdr:row>97</xdr:row>
                    <xdr:rowOff>180975</xdr:rowOff>
                  </to>
                </anchor>
              </controlPr>
            </control>
          </mc:Choice>
        </mc:AlternateContent>
        <mc:AlternateContent xmlns:mc="http://schemas.openxmlformats.org/markup-compatibility/2006">
          <mc:Choice Requires="x14">
            <control shapeId="1809" r:id="rId150" name="Option Button 785">
              <controlPr defaultSize="0" autoFill="0" autoLine="0" autoPict="0">
                <anchor moveWithCells="1">
                  <from>
                    <xdr:col>28</xdr:col>
                    <xdr:colOff>9525</xdr:colOff>
                    <xdr:row>98</xdr:row>
                    <xdr:rowOff>9525</xdr:rowOff>
                  </from>
                  <to>
                    <xdr:col>28</xdr:col>
                    <xdr:colOff>209550</xdr:colOff>
                    <xdr:row>99</xdr:row>
                    <xdr:rowOff>0</xdr:rowOff>
                  </to>
                </anchor>
              </controlPr>
            </control>
          </mc:Choice>
        </mc:AlternateContent>
        <mc:AlternateContent xmlns:mc="http://schemas.openxmlformats.org/markup-compatibility/2006">
          <mc:Choice Requires="x14">
            <control shapeId="1810" r:id="rId151" name="Option Button 786">
              <controlPr defaultSize="0" autoFill="0" autoLine="0" autoPict="0">
                <anchor moveWithCells="1">
                  <from>
                    <xdr:col>28</xdr:col>
                    <xdr:colOff>9525</xdr:colOff>
                    <xdr:row>99</xdr:row>
                    <xdr:rowOff>9525</xdr:rowOff>
                  </from>
                  <to>
                    <xdr:col>28</xdr:col>
                    <xdr:colOff>219075</xdr:colOff>
                    <xdr:row>99</xdr:row>
                    <xdr:rowOff>190500</xdr:rowOff>
                  </to>
                </anchor>
              </controlPr>
            </control>
          </mc:Choice>
        </mc:AlternateContent>
        <mc:AlternateContent xmlns:mc="http://schemas.openxmlformats.org/markup-compatibility/2006">
          <mc:Choice Requires="x14">
            <control shapeId="1811" r:id="rId152" name="Option Button 787">
              <controlPr defaultSize="0" autoFill="0" autoLine="0" autoPict="0">
                <anchor moveWithCells="1">
                  <from>
                    <xdr:col>28</xdr:col>
                    <xdr:colOff>9525</xdr:colOff>
                    <xdr:row>100</xdr:row>
                    <xdr:rowOff>19050</xdr:rowOff>
                  </from>
                  <to>
                    <xdr:col>28</xdr:col>
                    <xdr:colOff>200025</xdr:colOff>
                    <xdr:row>100</xdr:row>
                    <xdr:rowOff>190500</xdr:rowOff>
                  </to>
                </anchor>
              </controlPr>
            </control>
          </mc:Choice>
        </mc:AlternateContent>
        <mc:AlternateContent xmlns:mc="http://schemas.openxmlformats.org/markup-compatibility/2006">
          <mc:Choice Requires="x14">
            <control shapeId="1812" r:id="rId153" name="Option Button 788">
              <controlPr defaultSize="0" autoFill="0" autoLine="0" autoPict="0">
                <anchor moveWithCells="1">
                  <from>
                    <xdr:col>28</xdr:col>
                    <xdr:colOff>9525</xdr:colOff>
                    <xdr:row>101</xdr:row>
                    <xdr:rowOff>9525</xdr:rowOff>
                  </from>
                  <to>
                    <xdr:col>28</xdr:col>
                    <xdr:colOff>190500</xdr:colOff>
                    <xdr:row>101</xdr:row>
                    <xdr:rowOff>180975</xdr:rowOff>
                  </to>
                </anchor>
              </controlPr>
            </control>
          </mc:Choice>
        </mc:AlternateContent>
        <mc:AlternateContent xmlns:mc="http://schemas.openxmlformats.org/markup-compatibility/2006">
          <mc:Choice Requires="x14">
            <control shapeId="1813" r:id="rId154" name="Option Button 789">
              <controlPr defaultSize="0" autoFill="0" autoLine="0" autoPict="0">
                <anchor moveWithCells="1">
                  <from>
                    <xdr:col>28</xdr:col>
                    <xdr:colOff>9525</xdr:colOff>
                    <xdr:row>102</xdr:row>
                    <xdr:rowOff>9525</xdr:rowOff>
                  </from>
                  <to>
                    <xdr:col>28</xdr:col>
                    <xdr:colOff>200025</xdr:colOff>
                    <xdr:row>102</xdr:row>
                    <xdr:rowOff>190500</xdr:rowOff>
                  </to>
                </anchor>
              </controlPr>
            </control>
          </mc:Choice>
        </mc:AlternateContent>
        <mc:AlternateContent xmlns:mc="http://schemas.openxmlformats.org/markup-compatibility/2006">
          <mc:Choice Requires="x14">
            <control shapeId="1814" r:id="rId155" name="Option Button 790">
              <controlPr defaultSize="0" autoFill="0" autoLine="0" autoPict="0">
                <anchor moveWithCells="1">
                  <from>
                    <xdr:col>28</xdr:col>
                    <xdr:colOff>9525</xdr:colOff>
                    <xdr:row>103</xdr:row>
                    <xdr:rowOff>28575</xdr:rowOff>
                  </from>
                  <to>
                    <xdr:col>28</xdr:col>
                    <xdr:colOff>209550</xdr:colOff>
                    <xdr:row>103</xdr:row>
                    <xdr:rowOff>190500</xdr:rowOff>
                  </to>
                </anchor>
              </controlPr>
            </control>
          </mc:Choice>
        </mc:AlternateContent>
        <mc:AlternateContent xmlns:mc="http://schemas.openxmlformats.org/markup-compatibility/2006">
          <mc:Choice Requires="x14">
            <control shapeId="1815" r:id="rId156" name="Option Button 791">
              <controlPr defaultSize="0" autoFill="0" autoLine="0" autoPict="0">
                <anchor moveWithCells="1">
                  <from>
                    <xdr:col>28</xdr:col>
                    <xdr:colOff>9525</xdr:colOff>
                    <xdr:row>104</xdr:row>
                    <xdr:rowOff>19050</xdr:rowOff>
                  </from>
                  <to>
                    <xdr:col>28</xdr:col>
                    <xdr:colOff>200025</xdr:colOff>
                    <xdr:row>104</xdr:row>
                    <xdr:rowOff>180975</xdr:rowOff>
                  </to>
                </anchor>
              </controlPr>
            </control>
          </mc:Choice>
        </mc:AlternateContent>
        <mc:AlternateContent xmlns:mc="http://schemas.openxmlformats.org/markup-compatibility/2006">
          <mc:Choice Requires="x14">
            <control shapeId="1816" r:id="rId157" name="Option Button 792">
              <controlPr defaultSize="0" autoFill="0" autoLine="0" autoPict="0">
                <anchor moveWithCells="1">
                  <from>
                    <xdr:col>28</xdr:col>
                    <xdr:colOff>9525</xdr:colOff>
                    <xdr:row>105</xdr:row>
                    <xdr:rowOff>9525</xdr:rowOff>
                  </from>
                  <to>
                    <xdr:col>28</xdr:col>
                    <xdr:colOff>200025</xdr:colOff>
                    <xdr:row>105</xdr:row>
                    <xdr:rowOff>190500</xdr:rowOff>
                  </to>
                </anchor>
              </controlPr>
            </control>
          </mc:Choice>
        </mc:AlternateContent>
        <mc:AlternateContent xmlns:mc="http://schemas.openxmlformats.org/markup-compatibility/2006">
          <mc:Choice Requires="x14">
            <control shapeId="1817" r:id="rId158" name="Option Button 793">
              <controlPr defaultSize="0" autoFill="0" autoLine="0" autoPict="0">
                <anchor moveWithCells="1">
                  <from>
                    <xdr:col>28</xdr:col>
                    <xdr:colOff>9525</xdr:colOff>
                    <xdr:row>106</xdr:row>
                    <xdr:rowOff>9525</xdr:rowOff>
                  </from>
                  <to>
                    <xdr:col>28</xdr:col>
                    <xdr:colOff>209550</xdr:colOff>
                    <xdr:row>106</xdr:row>
                    <xdr:rowOff>180975</xdr:rowOff>
                  </to>
                </anchor>
              </controlPr>
            </control>
          </mc:Choice>
        </mc:AlternateContent>
        <mc:AlternateContent xmlns:mc="http://schemas.openxmlformats.org/markup-compatibility/2006">
          <mc:Choice Requires="x14">
            <control shapeId="1818" r:id="rId159" name="Option Button 794">
              <controlPr defaultSize="0" autoFill="0" autoLine="0" autoPict="0">
                <anchor moveWithCells="1">
                  <from>
                    <xdr:col>28</xdr:col>
                    <xdr:colOff>9525</xdr:colOff>
                    <xdr:row>107</xdr:row>
                    <xdr:rowOff>19050</xdr:rowOff>
                  </from>
                  <to>
                    <xdr:col>28</xdr:col>
                    <xdr:colOff>200025</xdr:colOff>
                    <xdr:row>107</xdr:row>
                    <xdr:rowOff>180975</xdr:rowOff>
                  </to>
                </anchor>
              </controlPr>
            </control>
          </mc:Choice>
        </mc:AlternateContent>
        <mc:AlternateContent xmlns:mc="http://schemas.openxmlformats.org/markup-compatibility/2006">
          <mc:Choice Requires="x14">
            <control shapeId="1819" r:id="rId160" name="Option Button 795">
              <controlPr defaultSize="0" autoFill="0" autoLine="0" autoPict="0">
                <anchor moveWithCells="1">
                  <from>
                    <xdr:col>28</xdr:col>
                    <xdr:colOff>9525</xdr:colOff>
                    <xdr:row>108</xdr:row>
                    <xdr:rowOff>19050</xdr:rowOff>
                  </from>
                  <to>
                    <xdr:col>28</xdr:col>
                    <xdr:colOff>190500</xdr:colOff>
                    <xdr:row>108</xdr:row>
                    <xdr:rowOff>180975</xdr:rowOff>
                  </to>
                </anchor>
              </controlPr>
            </control>
          </mc:Choice>
        </mc:AlternateContent>
        <mc:AlternateContent xmlns:mc="http://schemas.openxmlformats.org/markup-compatibility/2006">
          <mc:Choice Requires="x14">
            <control shapeId="1820" r:id="rId161" name="Option Button 796">
              <controlPr defaultSize="0" autoFill="0" autoLine="0" autoPict="0">
                <anchor moveWithCells="1">
                  <from>
                    <xdr:col>28</xdr:col>
                    <xdr:colOff>9525</xdr:colOff>
                    <xdr:row>109</xdr:row>
                    <xdr:rowOff>19050</xdr:rowOff>
                  </from>
                  <to>
                    <xdr:col>28</xdr:col>
                    <xdr:colOff>190500</xdr:colOff>
                    <xdr:row>109</xdr:row>
                    <xdr:rowOff>180975</xdr:rowOff>
                  </to>
                </anchor>
              </controlPr>
            </control>
          </mc:Choice>
        </mc:AlternateContent>
        <mc:AlternateContent xmlns:mc="http://schemas.openxmlformats.org/markup-compatibility/2006">
          <mc:Choice Requires="x14">
            <control shapeId="1821" r:id="rId162" name="Group Box 797">
              <controlPr defaultSize="0" autoFill="0" autoPict="0">
                <anchor moveWithCells="1">
                  <from>
                    <xdr:col>27</xdr:col>
                    <xdr:colOff>228600</xdr:colOff>
                    <xdr:row>83</xdr:row>
                    <xdr:rowOff>171450</xdr:rowOff>
                  </from>
                  <to>
                    <xdr:col>47</xdr:col>
                    <xdr:colOff>9525</xdr:colOff>
                    <xdr:row>110</xdr:row>
                    <xdr:rowOff>19050</xdr:rowOff>
                  </to>
                </anchor>
              </controlPr>
            </control>
          </mc:Choice>
        </mc:AlternateContent>
        <mc:AlternateContent xmlns:mc="http://schemas.openxmlformats.org/markup-compatibility/2006">
          <mc:Choice Requires="x14">
            <control shapeId="1826" r:id="rId163" name="Group Box 802">
              <controlPr locked="0" defaultSize="0" print="0" autoFill="0" autoPict="0">
                <anchor moveWithCells="1">
                  <from>
                    <xdr:col>28</xdr:col>
                    <xdr:colOff>0</xdr:colOff>
                    <xdr:row>165</xdr:row>
                    <xdr:rowOff>9525</xdr:rowOff>
                  </from>
                  <to>
                    <xdr:col>47</xdr:col>
                    <xdr:colOff>9525</xdr:colOff>
                    <xdr:row>167</xdr:row>
                    <xdr:rowOff>9525</xdr:rowOff>
                  </to>
                </anchor>
              </controlPr>
            </control>
          </mc:Choice>
        </mc:AlternateContent>
        <mc:AlternateContent xmlns:mc="http://schemas.openxmlformats.org/markup-compatibility/2006">
          <mc:Choice Requires="x14">
            <control shapeId="1830" r:id="rId164" name="Option Button 806">
              <controlPr defaultSize="0" autoFill="0" autoLine="0" autoPict="0">
                <anchor moveWithCells="1">
                  <from>
                    <xdr:col>28</xdr:col>
                    <xdr:colOff>0</xdr:colOff>
                    <xdr:row>165</xdr:row>
                    <xdr:rowOff>28575</xdr:rowOff>
                  </from>
                  <to>
                    <xdr:col>47</xdr:col>
                    <xdr:colOff>9525</xdr:colOff>
                    <xdr:row>165</xdr:row>
                    <xdr:rowOff>219075</xdr:rowOff>
                  </to>
                </anchor>
              </controlPr>
            </control>
          </mc:Choice>
        </mc:AlternateContent>
        <mc:AlternateContent xmlns:mc="http://schemas.openxmlformats.org/markup-compatibility/2006">
          <mc:Choice Requires="x14">
            <control shapeId="1831" r:id="rId165" name="Option Button 807">
              <controlPr defaultSize="0" autoFill="0" autoLine="0" autoPict="0">
                <anchor moveWithCells="1">
                  <from>
                    <xdr:col>28</xdr:col>
                    <xdr:colOff>0</xdr:colOff>
                    <xdr:row>166</xdr:row>
                    <xdr:rowOff>19050</xdr:rowOff>
                  </from>
                  <to>
                    <xdr:col>47</xdr:col>
                    <xdr:colOff>9525</xdr:colOff>
                    <xdr:row>166</xdr:row>
                    <xdr:rowOff>219075</xdr:rowOff>
                  </to>
                </anchor>
              </controlPr>
            </control>
          </mc:Choice>
        </mc:AlternateContent>
        <mc:AlternateContent xmlns:mc="http://schemas.openxmlformats.org/markup-compatibility/2006">
          <mc:Choice Requires="x14">
            <control shapeId="1832" r:id="rId166" name="Group Box 808">
              <controlPr defaultSize="0" autoFill="0" autoPict="0" altText="">
                <anchor moveWithCells="1">
                  <from>
                    <xdr:col>28</xdr:col>
                    <xdr:colOff>0</xdr:colOff>
                    <xdr:row>493</xdr:row>
                    <xdr:rowOff>0</xdr:rowOff>
                  </from>
                  <to>
                    <xdr:col>47</xdr:col>
                    <xdr:colOff>9525</xdr:colOff>
                    <xdr:row>494</xdr:row>
                    <xdr:rowOff>0</xdr:rowOff>
                  </to>
                </anchor>
              </controlPr>
            </control>
          </mc:Choice>
        </mc:AlternateContent>
        <mc:AlternateContent xmlns:mc="http://schemas.openxmlformats.org/markup-compatibility/2006">
          <mc:Choice Requires="x14">
            <control shapeId="1839" r:id="rId167" name="Group Box 815">
              <controlPr defaultSize="0" autoFill="0" autoPict="0" altText="">
                <anchor moveWithCells="1">
                  <from>
                    <xdr:col>27</xdr:col>
                    <xdr:colOff>238125</xdr:colOff>
                    <xdr:row>451</xdr:row>
                    <xdr:rowOff>0</xdr:rowOff>
                  </from>
                  <to>
                    <xdr:col>47</xdr:col>
                    <xdr:colOff>9525</xdr:colOff>
                    <xdr:row>455</xdr:row>
                    <xdr:rowOff>0</xdr:rowOff>
                  </to>
                </anchor>
              </controlPr>
            </control>
          </mc:Choice>
        </mc:AlternateContent>
        <mc:AlternateContent xmlns:mc="http://schemas.openxmlformats.org/markup-compatibility/2006">
          <mc:Choice Requires="x14">
            <control shapeId="1840" r:id="rId168" name="Option Button 816">
              <controlPr defaultSize="0" autoFill="0" autoLine="0" autoPict="0">
                <anchor moveWithCells="1">
                  <from>
                    <xdr:col>28</xdr:col>
                    <xdr:colOff>9525</xdr:colOff>
                    <xdr:row>451</xdr:row>
                    <xdr:rowOff>9525</xdr:rowOff>
                  </from>
                  <to>
                    <xdr:col>28</xdr:col>
                    <xdr:colOff>200025</xdr:colOff>
                    <xdr:row>451</xdr:row>
                    <xdr:rowOff>247650</xdr:rowOff>
                  </to>
                </anchor>
              </controlPr>
            </control>
          </mc:Choice>
        </mc:AlternateContent>
        <mc:AlternateContent xmlns:mc="http://schemas.openxmlformats.org/markup-compatibility/2006">
          <mc:Choice Requires="x14">
            <control shapeId="1841" r:id="rId169" name="Option Button 817">
              <controlPr defaultSize="0" autoFill="0" autoLine="0" autoPict="0">
                <anchor moveWithCells="1">
                  <from>
                    <xdr:col>28</xdr:col>
                    <xdr:colOff>19050</xdr:colOff>
                    <xdr:row>452</xdr:row>
                    <xdr:rowOff>104775</xdr:rowOff>
                  </from>
                  <to>
                    <xdr:col>28</xdr:col>
                    <xdr:colOff>200025</xdr:colOff>
                    <xdr:row>452</xdr:row>
                    <xdr:rowOff>323850</xdr:rowOff>
                  </to>
                </anchor>
              </controlPr>
            </control>
          </mc:Choice>
        </mc:AlternateContent>
        <mc:AlternateContent xmlns:mc="http://schemas.openxmlformats.org/markup-compatibility/2006">
          <mc:Choice Requires="x14">
            <control shapeId="1845" r:id="rId170" name="Option Button 821">
              <controlPr defaultSize="0" autoFill="0" autoLine="0" autoPict="0">
                <anchor moveWithCells="1">
                  <from>
                    <xdr:col>28</xdr:col>
                    <xdr:colOff>9525</xdr:colOff>
                    <xdr:row>84</xdr:row>
                    <xdr:rowOff>9525</xdr:rowOff>
                  </from>
                  <to>
                    <xdr:col>28</xdr:col>
                    <xdr:colOff>219075</xdr:colOff>
                    <xdr:row>85</xdr:row>
                    <xdr:rowOff>0</xdr:rowOff>
                  </to>
                </anchor>
              </controlPr>
            </control>
          </mc:Choice>
        </mc:AlternateContent>
        <mc:AlternateContent xmlns:mc="http://schemas.openxmlformats.org/markup-compatibility/2006">
          <mc:Choice Requires="x14">
            <control shapeId="1846" r:id="rId171" name="Option Button 822">
              <controlPr defaultSize="0" autoFill="0" autoLine="0" autoPict="0">
                <anchor moveWithCells="1">
                  <from>
                    <xdr:col>28</xdr:col>
                    <xdr:colOff>19050</xdr:colOff>
                    <xdr:row>453</xdr:row>
                    <xdr:rowOff>66675</xdr:rowOff>
                  </from>
                  <to>
                    <xdr:col>28</xdr:col>
                    <xdr:colOff>180975</xdr:colOff>
                    <xdr:row>453</xdr:row>
                    <xdr:rowOff>285750</xdr:rowOff>
                  </to>
                </anchor>
              </controlPr>
            </control>
          </mc:Choice>
        </mc:AlternateContent>
        <mc:AlternateContent xmlns:mc="http://schemas.openxmlformats.org/markup-compatibility/2006">
          <mc:Choice Requires="x14">
            <control shapeId="1848" r:id="rId172" name="Option Button 824">
              <controlPr defaultSize="0" autoFill="0" autoLine="0" autoPict="0">
                <anchor moveWithCells="1">
                  <from>
                    <xdr:col>28</xdr:col>
                    <xdr:colOff>0</xdr:colOff>
                    <xdr:row>583</xdr:row>
                    <xdr:rowOff>9525</xdr:rowOff>
                  </from>
                  <to>
                    <xdr:col>47</xdr:col>
                    <xdr:colOff>9525</xdr:colOff>
                    <xdr:row>584</xdr:row>
                    <xdr:rowOff>0</xdr:rowOff>
                  </to>
                </anchor>
              </controlPr>
            </control>
          </mc:Choice>
        </mc:AlternateContent>
        <mc:AlternateContent xmlns:mc="http://schemas.openxmlformats.org/markup-compatibility/2006">
          <mc:Choice Requires="x14">
            <control shapeId="1849" r:id="rId173" name="Option Button 825">
              <controlPr defaultSize="0" autoFill="0" autoLine="0" autoPict="0">
                <anchor moveWithCells="1">
                  <from>
                    <xdr:col>28</xdr:col>
                    <xdr:colOff>0</xdr:colOff>
                    <xdr:row>584</xdr:row>
                    <xdr:rowOff>9525</xdr:rowOff>
                  </from>
                  <to>
                    <xdr:col>47</xdr:col>
                    <xdr:colOff>9525</xdr:colOff>
                    <xdr:row>585</xdr:row>
                    <xdr:rowOff>9525</xdr:rowOff>
                  </to>
                </anchor>
              </controlPr>
            </control>
          </mc:Choice>
        </mc:AlternateContent>
        <mc:AlternateContent xmlns:mc="http://schemas.openxmlformats.org/markup-compatibility/2006">
          <mc:Choice Requires="x14">
            <control shapeId="1850" r:id="rId174" name="Option Button 826">
              <controlPr defaultSize="0" autoFill="0" autoLine="0" autoPict="0">
                <anchor moveWithCells="1">
                  <from>
                    <xdr:col>28</xdr:col>
                    <xdr:colOff>0</xdr:colOff>
                    <xdr:row>593</xdr:row>
                    <xdr:rowOff>9525</xdr:rowOff>
                  </from>
                  <to>
                    <xdr:col>47</xdr:col>
                    <xdr:colOff>9525</xdr:colOff>
                    <xdr:row>594</xdr:row>
                    <xdr:rowOff>0</xdr:rowOff>
                  </to>
                </anchor>
              </controlPr>
            </control>
          </mc:Choice>
        </mc:AlternateContent>
        <mc:AlternateContent xmlns:mc="http://schemas.openxmlformats.org/markup-compatibility/2006">
          <mc:Choice Requires="x14">
            <control shapeId="1851" r:id="rId175" name="Option Button 827">
              <controlPr defaultSize="0" autoFill="0" autoLine="0" autoPict="0">
                <anchor moveWithCells="1">
                  <from>
                    <xdr:col>28</xdr:col>
                    <xdr:colOff>0</xdr:colOff>
                    <xdr:row>594</xdr:row>
                    <xdr:rowOff>9525</xdr:rowOff>
                  </from>
                  <to>
                    <xdr:col>47</xdr:col>
                    <xdr:colOff>9525</xdr:colOff>
                    <xdr:row>594</xdr:row>
                    <xdr:rowOff>190500</xdr:rowOff>
                  </to>
                </anchor>
              </controlPr>
            </control>
          </mc:Choice>
        </mc:AlternateContent>
        <mc:AlternateContent xmlns:mc="http://schemas.openxmlformats.org/markup-compatibility/2006">
          <mc:Choice Requires="x14">
            <control shapeId="1852" r:id="rId176" name="Group Box 828">
              <controlPr defaultSize="0" autoFill="0" autoPict="0">
                <anchor moveWithCells="1">
                  <from>
                    <xdr:col>28</xdr:col>
                    <xdr:colOff>0</xdr:colOff>
                    <xdr:row>583</xdr:row>
                    <xdr:rowOff>0</xdr:rowOff>
                  </from>
                  <to>
                    <xdr:col>47</xdr:col>
                    <xdr:colOff>9525</xdr:colOff>
                    <xdr:row>585</xdr:row>
                    <xdr:rowOff>9525</xdr:rowOff>
                  </to>
                </anchor>
              </controlPr>
            </control>
          </mc:Choice>
        </mc:AlternateContent>
        <mc:AlternateContent xmlns:mc="http://schemas.openxmlformats.org/markup-compatibility/2006">
          <mc:Choice Requires="x14">
            <control shapeId="1853" r:id="rId177" name="Group Box 829">
              <controlPr defaultSize="0" autoFill="0" autoPict="0">
                <anchor moveWithCells="1">
                  <from>
                    <xdr:col>28</xdr:col>
                    <xdr:colOff>0</xdr:colOff>
                    <xdr:row>593</xdr:row>
                    <xdr:rowOff>0</xdr:rowOff>
                  </from>
                  <to>
                    <xdr:col>47</xdr:col>
                    <xdr:colOff>9525</xdr:colOff>
                    <xdr:row>595</xdr:row>
                    <xdr:rowOff>9525</xdr:rowOff>
                  </to>
                </anchor>
              </controlPr>
            </control>
          </mc:Choice>
        </mc:AlternateContent>
        <mc:AlternateContent xmlns:mc="http://schemas.openxmlformats.org/markup-compatibility/2006">
          <mc:Choice Requires="x14">
            <control shapeId="1854" r:id="rId178" name="Check Box 830">
              <controlPr defaultSize="0" autoFill="0" autoLine="0" autoPict="0">
                <anchor moveWithCells="1">
                  <from>
                    <xdr:col>28</xdr:col>
                    <xdr:colOff>0</xdr:colOff>
                    <xdr:row>684</xdr:row>
                    <xdr:rowOff>0</xdr:rowOff>
                  </from>
                  <to>
                    <xdr:col>47</xdr:col>
                    <xdr:colOff>9525</xdr:colOff>
                    <xdr:row>684</xdr:row>
                    <xdr:rowOff>247650</xdr:rowOff>
                  </to>
                </anchor>
              </controlPr>
            </control>
          </mc:Choice>
        </mc:AlternateContent>
        <mc:AlternateContent xmlns:mc="http://schemas.openxmlformats.org/markup-compatibility/2006">
          <mc:Choice Requires="x14">
            <control shapeId="1855" r:id="rId179" name="Check Box 831">
              <controlPr defaultSize="0" autoFill="0" autoLine="0" autoPict="0">
                <anchor moveWithCells="1">
                  <from>
                    <xdr:col>28</xdr:col>
                    <xdr:colOff>0</xdr:colOff>
                    <xdr:row>688</xdr:row>
                    <xdr:rowOff>0</xdr:rowOff>
                  </from>
                  <to>
                    <xdr:col>47</xdr:col>
                    <xdr:colOff>9525</xdr:colOff>
                    <xdr:row>689</xdr:row>
                    <xdr:rowOff>0</xdr:rowOff>
                  </to>
                </anchor>
              </controlPr>
            </control>
          </mc:Choice>
        </mc:AlternateContent>
        <mc:AlternateContent xmlns:mc="http://schemas.openxmlformats.org/markup-compatibility/2006">
          <mc:Choice Requires="x14">
            <control shapeId="1856" r:id="rId180" name="Check Box 832">
              <controlPr defaultSize="0" autoFill="0" autoLine="0" autoPict="0">
                <anchor moveWithCells="1">
                  <from>
                    <xdr:col>28</xdr:col>
                    <xdr:colOff>0</xdr:colOff>
                    <xdr:row>703</xdr:row>
                    <xdr:rowOff>9525</xdr:rowOff>
                  </from>
                  <to>
                    <xdr:col>29</xdr:col>
                    <xdr:colOff>0</xdr:colOff>
                    <xdr:row>704</xdr:row>
                    <xdr:rowOff>0</xdr:rowOff>
                  </to>
                </anchor>
              </controlPr>
            </control>
          </mc:Choice>
        </mc:AlternateContent>
        <mc:AlternateContent xmlns:mc="http://schemas.openxmlformats.org/markup-compatibility/2006">
          <mc:Choice Requires="x14">
            <control shapeId="1857" r:id="rId181" name="Check Box 833">
              <controlPr defaultSize="0" autoFill="0" autoLine="0" autoPict="0">
                <anchor moveWithCells="1">
                  <from>
                    <xdr:col>28</xdr:col>
                    <xdr:colOff>9525</xdr:colOff>
                    <xdr:row>706</xdr:row>
                    <xdr:rowOff>200025</xdr:rowOff>
                  </from>
                  <to>
                    <xdr:col>29</xdr:col>
                    <xdr:colOff>0</xdr:colOff>
                    <xdr:row>708</xdr:row>
                    <xdr:rowOff>0</xdr:rowOff>
                  </to>
                </anchor>
              </controlPr>
            </control>
          </mc:Choice>
        </mc:AlternateContent>
        <mc:AlternateContent xmlns:mc="http://schemas.openxmlformats.org/markup-compatibility/2006">
          <mc:Choice Requires="x14">
            <control shapeId="1858" r:id="rId182" name="Check Box 834">
              <controlPr defaultSize="0" autoFill="0" autoLine="0" autoPict="0">
                <anchor moveWithCells="1">
                  <from>
                    <xdr:col>28</xdr:col>
                    <xdr:colOff>0</xdr:colOff>
                    <xdr:row>607</xdr:row>
                    <xdr:rowOff>9525</xdr:rowOff>
                  </from>
                  <to>
                    <xdr:col>47</xdr:col>
                    <xdr:colOff>9525</xdr:colOff>
                    <xdr:row>608</xdr:row>
                    <xdr:rowOff>0</xdr:rowOff>
                  </to>
                </anchor>
              </controlPr>
            </control>
          </mc:Choice>
        </mc:AlternateContent>
        <mc:AlternateContent xmlns:mc="http://schemas.openxmlformats.org/markup-compatibility/2006">
          <mc:Choice Requires="x14">
            <control shapeId="1859" r:id="rId183" name="Check Box 835">
              <controlPr defaultSize="0" autoFill="0" autoLine="0" autoPict="0">
                <anchor moveWithCells="1">
                  <from>
                    <xdr:col>28</xdr:col>
                    <xdr:colOff>0</xdr:colOff>
                    <xdr:row>611</xdr:row>
                    <xdr:rowOff>0</xdr:rowOff>
                  </from>
                  <to>
                    <xdr:col>47</xdr:col>
                    <xdr:colOff>9525</xdr:colOff>
                    <xdr:row>612</xdr:row>
                    <xdr:rowOff>0</xdr:rowOff>
                  </to>
                </anchor>
              </controlPr>
            </control>
          </mc:Choice>
        </mc:AlternateContent>
        <mc:AlternateContent xmlns:mc="http://schemas.openxmlformats.org/markup-compatibility/2006">
          <mc:Choice Requires="x14">
            <control shapeId="1860" r:id="rId184" name="Check Box 836">
              <controlPr defaultSize="0" autoFill="0" autoLine="0" autoPict="0">
                <anchor moveWithCells="1">
                  <from>
                    <xdr:col>28</xdr:col>
                    <xdr:colOff>9525</xdr:colOff>
                    <xdr:row>615</xdr:row>
                    <xdr:rowOff>9525</xdr:rowOff>
                  </from>
                  <to>
                    <xdr:col>28</xdr:col>
                    <xdr:colOff>219075</xdr:colOff>
                    <xdr:row>616</xdr:row>
                    <xdr:rowOff>0</xdr:rowOff>
                  </to>
                </anchor>
              </controlPr>
            </control>
          </mc:Choice>
        </mc:AlternateContent>
        <mc:AlternateContent xmlns:mc="http://schemas.openxmlformats.org/markup-compatibility/2006">
          <mc:Choice Requires="x14">
            <control shapeId="1861" r:id="rId185" name="Check Box 837">
              <controlPr defaultSize="0" autoFill="0" autoLine="0" autoPict="0">
                <anchor moveWithCells="1">
                  <from>
                    <xdr:col>28</xdr:col>
                    <xdr:colOff>9525</xdr:colOff>
                    <xdr:row>630</xdr:row>
                    <xdr:rowOff>9525</xdr:rowOff>
                  </from>
                  <to>
                    <xdr:col>28</xdr:col>
                    <xdr:colOff>219075</xdr:colOff>
                    <xdr:row>631</xdr:row>
                    <xdr:rowOff>0</xdr:rowOff>
                  </to>
                </anchor>
              </controlPr>
            </control>
          </mc:Choice>
        </mc:AlternateContent>
        <mc:AlternateContent xmlns:mc="http://schemas.openxmlformats.org/markup-compatibility/2006">
          <mc:Choice Requires="x14">
            <control shapeId="1862" r:id="rId186" name="Check Box 838">
              <controlPr defaultSize="0" autoFill="0" autoLine="0" autoPict="0">
                <anchor moveWithCells="1">
                  <from>
                    <xdr:col>28</xdr:col>
                    <xdr:colOff>9525</xdr:colOff>
                    <xdr:row>634</xdr:row>
                    <xdr:rowOff>0</xdr:rowOff>
                  </from>
                  <to>
                    <xdr:col>47</xdr:col>
                    <xdr:colOff>9525</xdr:colOff>
                    <xdr:row>635</xdr:row>
                    <xdr:rowOff>0</xdr:rowOff>
                  </to>
                </anchor>
              </controlPr>
            </control>
          </mc:Choice>
        </mc:AlternateContent>
        <mc:AlternateContent xmlns:mc="http://schemas.openxmlformats.org/markup-compatibility/2006">
          <mc:Choice Requires="x14">
            <control shapeId="1863" r:id="rId187" name="Check Box 839">
              <controlPr defaultSize="0" autoFill="0" autoLine="0" autoPict="0">
                <anchor moveWithCells="1">
                  <from>
                    <xdr:col>28</xdr:col>
                    <xdr:colOff>0</xdr:colOff>
                    <xdr:row>638</xdr:row>
                    <xdr:rowOff>0</xdr:rowOff>
                  </from>
                  <to>
                    <xdr:col>47</xdr:col>
                    <xdr:colOff>9525</xdr:colOff>
                    <xdr:row>639</xdr:row>
                    <xdr:rowOff>0</xdr:rowOff>
                  </to>
                </anchor>
              </controlPr>
            </control>
          </mc:Choice>
        </mc:AlternateContent>
        <mc:AlternateContent xmlns:mc="http://schemas.openxmlformats.org/markup-compatibility/2006">
          <mc:Choice Requires="x14">
            <control shapeId="1864" r:id="rId188" name="Check Box 840">
              <controlPr defaultSize="0" autoFill="0" autoLine="0" autoPict="0">
                <anchor moveWithCells="1">
                  <from>
                    <xdr:col>28</xdr:col>
                    <xdr:colOff>9525</xdr:colOff>
                    <xdr:row>680</xdr:row>
                    <xdr:rowOff>9525</xdr:rowOff>
                  </from>
                  <to>
                    <xdr:col>28</xdr:col>
                    <xdr:colOff>228600</xdr:colOff>
                    <xdr:row>680</xdr:row>
                    <xdr:rowOff>619125</xdr:rowOff>
                  </to>
                </anchor>
              </controlPr>
            </control>
          </mc:Choice>
        </mc:AlternateContent>
        <mc:AlternateContent xmlns:mc="http://schemas.openxmlformats.org/markup-compatibility/2006">
          <mc:Choice Requires="x14">
            <control shapeId="1865" r:id="rId189" name="Check Box 841">
              <controlPr defaultSize="0" autoFill="0" autoLine="0" autoPict="0">
                <anchor moveWithCells="1">
                  <from>
                    <xdr:col>28</xdr:col>
                    <xdr:colOff>9525</xdr:colOff>
                    <xdr:row>699</xdr:row>
                    <xdr:rowOff>9525</xdr:rowOff>
                  </from>
                  <to>
                    <xdr:col>29</xdr:col>
                    <xdr:colOff>0</xdr:colOff>
                    <xdr:row>700</xdr:row>
                    <xdr:rowOff>0</xdr:rowOff>
                  </to>
                </anchor>
              </controlPr>
            </control>
          </mc:Choice>
        </mc:AlternateContent>
        <mc:AlternateContent xmlns:mc="http://schemas.openxmlformats.org/markup-compatibility/2006">
          <mc:Choice Requires="x14">
            <control shapeId="1866" r:id="rId190" name="Check Box 842">
              <controlPr defaultSize="0" autoFill="0" autoLine="0" autoPict="0">
                <anchor moveWithCells="1">
                  <from>
                    <xdr:col>28</xdr:col>
                    <xdr:colOff>9525</xdr:colOff>
                    <xdr:row>603</xdr:row>
                    <xdr:rowOff>9525</xdr:rowOff>
                  </from>
                  <to>
                    <xdr:col>47</xdr:col>
                    <xdr:colOff>19050</xdr:colOff>
                    <xdr:row>604</xdr:row>
                    <xdr:rowOff>0</xdr:rowOff>
                  </to>
                </anchor>
              </controlPr>
            </control>
          </mc:Choice>
        </mc:AlternateContent>
        <mc:AlternateContent xmlns:mc="http://schemas.openxmlformats.org/markup-compatibility/2006">
          <mc:Choice Requires="x14">
            <control shapeId="1867" r:id="rId191" name="Check Box 843">
              <controlPr defaultSize="0" autoFill="0" autoLine="0" autoPict="0">
                <anchor moveWithCells="1">
                  <from>
                    <xdr:col>28</xdr:col>
                    <xdr:colOff>9525</xdr:colOff>
                    <xdr:row>622</xdr:row>
                    <xdr:rowOff>9525</xdr:rowOff>
                  </from>
                  <to>
                    <xdr:col>47</xdr:col>
                    <xdr:colOff>9525</xdr:colOff>
                    <xdr:row>623</xdr:row>
                    <xdr:rowOff>0</xdr:rowOff>
                  </to>
                </anchor>
              </controlPr>
            </control>
          </mc:Choice>
        </mc:AlternateContent>
        <mc:AlternateContent xmlns:mc="http://schemas.openxmlformats.org/markup-compatibility/2006">
          <mc:Choice Requires="x14">
            <control shapeId="1868" r:id="rId192" name="Check Box 844">
              <controlPr defaultSize="0" autoFill="0" autoLine="0" autoPict="0">
                <anchor moveWithCells="1">
                  <from>
                    <xdr:col>28</xdr:col>
                    <xdr:colOff>9525</xdr:colOff>
                    <xdr:row>626</xdr:row>
                    <xdr:rowOff>9525</xdr:rowOff>
                  </from>
                  <to>
                    <xdr:col>28</xdr:col>
                    <xdr:colOff>209550</xdr:colOff>
                    <xdr:row>627</xdr:row>
                    <xdr:rowOff>0</xdr:rowOff>
                  </to>
                </anchor>
              </controlPr>
            </control>
          </mc:Choice>
        </mc:AlternateContent>
        <mc:AlternateContent xmlns:mc="http://schemas.openxmlformats.org/markup-compatibility/2006">
          <mc:Choice Requires="x14">
            <control shapeId="1869" r:id="rId193" name="Group Box 845">
              <controlPr defaultSize="0" autoFill="0" autoPict="0">
                <anchor moveWithCells="1">
                  <from>
                    <xdr:col>28</xdr:col>
                    <xdr:colOff>9525</xdr:colOff>
                    <xdr:row>645</xdr:row>
                    <xdr:rowOff>9525</xdr:rowOff>
                  </from>
                  <to>
                    <xdr:col>47</xdr:col>
                    <xdr:colOff>9525</xdr:colOff>
                    <xdr:row>651</xdr:row>
                    <xdr:rowOff>0</xdr:rowOff>
                  </to>
                </anchor>
              </controlPr>
            </control>
          </mc:Choice>
        </mc:AlternateContent>
        <mc:AlternateContent xmlns:mc="http://schemas.openxmlformats.org/markup-compatibility/2006">
          <mc:Choice Requires="x14">
            <control shapeId="1870" r:id="rId194" name="Group Box 846">
              <controlPr defaultSize="0" autoFill="0" autoPict="0">
                <anchor moveWithCells="1">
                  <from>
                    <xdr:col>28</xdr:col>
                    <xdr:colOff>0</xdr:colOff>
                    <xdr:row>652</xdr:row>
                    <xdr:rowOff>190500</xdr:rowOff>
                  </from>
                  <to>
                    <xdr:col>47</xdr:col>
                    <xdr:colOff>9525</xdr:colOff>
                    <xdr:row>659</xdr:row>
                    <xdr:rowOff>9525</xdr:rowOff>
                  </to>
                </anchor>
              </controlPr>
            </control>
          </mc:Choice>
        </mc:AlternateContent>
        <mc:AlternateContent xmlns:mc="http://schemas.openxmlformats.org/markup-compatibility/2006">
          <mc:Choice Requires="x14">
            <control shapeId="1871" r:id="rId195" name="Group Box 847">
              <controlPr defaultSize="0" autoFill="0" autoPict="0">
                <anchor moveWithCells="1">
                  <from>
                    <xdr:col>27</xdr:col>
                    <xdr:colOff>238125</xdr:colOff>
                    <xdr:row>661</xdr:row>
                    <xdr:rowOff>0</xdr:rowOff>
                  </from>
                  <to>
                    <xdr:col>28</xdr:col>
                    <xdr:colOff>219075</xdr:colOff>
                    <xdr:row>664</xdr:row>
                    <xdr:rowOff>0</xdr:rowOff>
                  </to>
                </anchor>
              </controlPr>
            </control>
          </mc:Choice>
        </mc:AlternateContent>
        <mc:AlternateContent xmlns:mc="http://schemas.openxmlformats.org/markup-compatibility/2006">
          <mc:Choice Requires="x14">
            <control shapeId="1872" r:id="rId196" name="Group Box 848">
              <controlPr defaultSize="0" autoFill="0" autoPict="0">
                <anchor moveWithCells="1">
                  <from>
                    <xdr:col>28</xdr:col>
                    <xdr:colOff>0</xdr:colOff>
                    <xdr:row>674</xdr:row>
                    <xdr:rowOff>0</xdr:rowOff>
                  </from>
                  <to>
                    <xdr:col>29</xdr:col>
                    <xdr:colOff>0</xdr:colOff>
                    <xdr:row>676</xdr:row>
                    <xdr:rowOff>0</xdr:rowOff>
                  </to>
                </anchor>
              </controlPr>
            </control>
          </mc:Choice>
        </mc:AlternateContent>
        <mc:AlternateContent xmlns:mc="http://schemas.openxmlformats.org/markup-compatibility/2006">
          <mc:Choice Requires="x14">
            <control shapeId="1873" r:id="rId197" name="Option Button 849">
              <controlPr defaultSize="0" autoFill="0" autoLine="0" autoPict="0" altText="">
                <anchor moveWithCells="1">
                  <from>
                    <xdr:col>28</xdr:col>
                    <xdr:colOff>19050</xdr:colOff>
                    <xdr:row>645</xdr:row>
                    <xdr:rowOff>28575</xdr:rowOff>
                  </from>
                  <to>
                    <xdr:col>28</xdr:col>
                    <xdr:colOff>228600</xdr:colOff>
                    <xdr:row>645</xdr:row>
                    <xdr:rowOff>285750</xdr:rowOff>
                  </to>
                </anchor>
              </controlPr>
            </control>
          </mc:Choice>
        </mc:AlternateContent>
        <mc:AlternateContent xmlns:mc="http://schemas.openxmlformats.org/markup-compatibility/2006">
          <mc:Choice Requires="x14">
            <control shapeId="1874" r:id="rId198" name="Option Button 850">
              <controlPr defaultSize="0" autoFill="0" autoLine="0" autoPict="0">
                <anchor moveWithCells="1">
                  <from>
                    <xdr:col>28</xdr:col>
                    <xdr:colOff>9525</xdr:colOff>
                    <xdr:row>646</xdr:row>
                    <xdr:rowOff>9525</xdr:rowOff>
                  </from>
                  <to>
                    <xdr:col>28</xdr:col>
                    <xdr:colOff>228600</xdr:colOff>
                    <xdr:row>646</xdr:row>
                    <xdr:rowOff>304800</xdr:rowOff>
                  </to>
                </anchor>
              </controlPr>
            </control>
          </mc:Choice>
        </mc:AlternateContent>
        <mc:AlternateContent xmlns:mc="http://schemas.openxmlformats.org/markup-compatibility/2006">
          <mc:Choice Requires="x14">
            <control shapeId="1875" r:id="rId199" name="Option Button 851">
              <controlPr defaultSize="0" autoFill="0" autoLine="0" autoPict="0">
                <anchor moveWithCells="1">
                  <from>
                    <xdr:col>28</xdr:col>
                    <xdr:colOff>19050</xdr:colOff>
                    <xdr:row>647</xdr:row>
                    <xdr:rowOff>9525</xdr:rowOff>
                  </from>
                  <to>
                    <xdr:col>28</xdr:col>
                    <xdr:colOff>219075</xdr:colOff>
                    <xdr:row>647</xdr:row>
                    <xdr:rowOff>295275</xdr:rowOff>
                  </to>
                </anchor>
              </controlPr>
            </control>
          </mc:Choice>
        </mc:AlternateContent>
        <mc:AlternateContent xmlns:mc="http://schemas.openxmlformats.org/markup-compatibility/2006">
          <mc:Choice Requires="x14">
            <control shapeId="1876" r:id="rId200" name="Option Button 852">
              <controlPr defaultSize="0" autoFill="0" autoLine="0" autoPict="0">
                <anchor moveWithCells="1">
                  <from>
                    <xdr:col>28</xdr:col>
                    <xdr:colOff>19050</xdr:colOff>
                    <xdr:row>648</xdr:row>
                    <xdr:rowOff>9525</xdr:rowOff>
                  </from>
                  <to>
                    <xdr:col>28</xdr:col>
                    <xdr:colOff>219075</xdr:colOff>
                    <xdr:row>648</xdr:row>
                    <xdr:rowOff>276225</xdr:rowOff>
                  </to>
                </anchor>
              </controlPr>
            </control>
          </mc:Choice>
        </mc:AlternateContent>
        <mc:AlternateContent xmlns:mc="http://schemas.openxmlformats.org/markup-compatibility/2006">
          <mc:Choice Requires="x14">
            <control shapeId="1877" r:id="rId201" name="Option Button 853">
              <controlPr defaultSize="0" autoFill="0" autoLine="0" autoPict="0">
                <anchor moveWithCells="1">
                  <from>
                    <xdr:col>28</xdr:col>
                    <xdr:colOff>19050</xdr:colOff>
                    <xdr:row>649</xdr:row>
                    <xdr:rowOff>9525</xdr:rowOff>
                  </from>
                  <to>
                    <xdr:col>29</xdr:col>
                    <xdr:colOff>0</xdr:colOff>
                    <xdr:row>649</xdr:row>
                    <xdr:rowOff>238125</xdr:rowOff>
                  </to>
                </anchor>
              </controlPr>
            </control>
          </mc:Choice>
        </mc:AlternateContent>
        <mc:AlternateContent xmlns:mc="http://schemas.openxmlformats.org/markup-compatibility/2006">
          <mc:Choice Requires="x14">
            <control shapeId="1878" r:id="rId202" name="Option Button 854">
              <controlPr defaultSize="0" autoFill="0" autoLine="0" autoPict="0" altText="">
                <anchor moveWithCells="1">
                  <from>
                    <xdr:col>28</xdr:col>
                    <xdr:colOff>9525</xdr:colOff>
                    <xdr:row>650</xdr:row>
                    <xdr:rowOff>0</xdr:rowOff>
                  </from>
                  <to>
                    <xdr:col>28</xdr:col>
                    <xdr:colOff>228600</xdr:colOff>
                    <xdr:row>650</xdr:row>
                    <xdr:rowOff>266700</xdr:rowOff>
                  </to>
                </anchor>
              </controlPr>
            </control>
          </mc:Choice>
        </mc:AlternateContent>
        <mc:AlternateContent xmlns:mc="http://schemas.openxmlformats.org/markup-compatibility/2006">
          <mc:Choice Requires="x14">
            <control shapeId="1880" r:id="rId203" name="Option Button 856">
              <controlPr defaultSize="0" autoFill="0" autoLine="0" autoPict="0">
                <anchor moveWithCells="1">
                  <from>
                    <xdr:col>28</xdr:col>
                    <xdr:colOff>9525</xdr:colOff>
                    <xdr:row>653</xdr:row>
                    <xdr:rowOff>19050</xdr:rowOff>
                  </from>
                  <to>
                    <xdr:col>28</xdr:col>
                    <xdr:colOff>219075</xdr:colOff>
                    <xdr:row>653</xdr:row>
                    <xdr:rowOff>238125</xdr:rowOff>
                  </to>
                </anchor>
              </controlPr>
            </control>
          </mc:Choice>
        </mc:AlternateContent>
        <mc:AlternateContent xmlns:mc="http://schemas.openxmlformats.org/markup-compatibility/2006">
          <mc:Choice Requires="x14">
            <control shapeId="1881" r:id="rId204" name="Option Button 857">
              <controlPr defaultSize="0" autoFill="0" autoLine="0" autoPict="0">
                <anchor moveWithCells="1">
                  <from>
                    <xdr:col>28</xdr:col>
                    <xdr:colOff>9525</xdr:colOff>
                    <xdr:row>654</xdr:row>
                    <xdr:rowOff>9525</xdr:rowOff>
                  </from>
                  <to>
                    <xdr:col>28</xdr:col>
                    <xdr:colOff>219075</xdr:colOff>
                    <xdr:row>654</xdr:row>
                    <xdr:rowOff>238125</xdr:rowOff>
                  </to>
                </anchor>
              </controlPr>
            </control>
          </mc:Choice>
        </mc:AlternateContent>
        <mc:AlternateContent xmlns:mc="http://schemas.openxmlformats.org/markup-compatibility/2006">
          <mc:Choice Requires="x14">
            <control shapeId="1882" r:id="rId205" name="Option Button 858">
              <controlPr defaultSize="0" autoFill="0" autoLine="0" autoPict="0">
                <anchor moveWithCells="1">
                  <from>
                    <xdr:col>28</xdr:col>
                    <xdr:colOff>9525</xdr:colOff>
                    <xdr:row>655</xdr:row>
                    <xdr:rowOff>19050</xdr:rowOff>
                  </from>
                  <to>
                    <xdr:col>28</xdr:col>
                    <xdr:colOff>219075</xdr:colOff>
                    <xdr:row>655</xdr:row>
                    <xdr:rowOff>238125</xdr:rowOff>
                  </to>
                </anchor>
              </controlPr>
            </control>
          </mc:Choice>
        </mc:AlternateContent>
        <mc:AlternateContent xmlns:mc="http://schemas.openxmlformats.org/markup-compatibility/2006">
          <mc:Choice Requires="x14">
            <control shapeId="1883" r:id="rId206" name="Option Button 859">
              <controlPr defaultSize="0" autoFill="0" autoLine="0" autoPict="0">
                <anchor moveWithCells="1">
                  <from>
                    <xdr:col>28</xdr:col>
                    <xdr:colOff>9525</xdr:colOff>
                    <xdr:row>656</xdr:row>
                    <xdr:rowOff>9525</xdr:rowOff>
                  </from>
                  <to>
                    <xdr:col>28</xdr:col>
                    <xdr:colOff>219075</xdr:colOff>
                    <xdr:row>656</xdr:row>
                    <xdr:rowOff>238125</xdr:rowOff>
                  </to>
                </anchor>
              </controlPr>
            </control>
          </mc:Choice>
        </mc:AlternateContent>
        <mc:AlternateContent xmlns:mc="http://schemas.openxmlformats.org/markup-compatibility/2006">
          <mc:Choice Requires="x14">
            <control shapeId="1884" r:id="rId207" name="Option Button 860">
              <controlPr defaultSize="0" autoFill="0" autoLine="0" autoPict="0">
                <anchor moveWithCells="1">
                  <from>
                    <xdr:col>28</xdr:col>
                    <xdr:colOff>9525</xdr:colOff>
                    <xdr:row>657</xdr:row>
                    <xdr:rowOff>9525</xdr:rowOff>
                  </from>
                  <to>
                    <xdr:col>28</xdr:col>
                    <xdr:colOff>219075</xdr:colOff>
                    <xdr:row>658</xdr:row>
                    <xdr:rowOff>0</xdr:rowOff>
                  </to>
                </anchor>
              </controlPr>
            </control>
          </mc:Choice>
        </mc:AlternateContent>
        <mc:AlternateContent xmlns:mc="http://schemas.openxmlformats.org/markup-compatibility/2006">
          <mc:Choice Requires="x14">
            <control shapeId="1885" r:id="rId208" name="Option Button 861">
              <controlPr defaultSize="0" autoFill="0" autoLine="0" autoPict="0">
                <anchor moveWithCells="1">
                  <from>
                    <xdr:col>28</xdr:col>
                    <xdr:colOff>9525</xdr:colOff>
                    <xdr:row>661</xdr:row>
                    <xdr:rowOff>9525</xdr:rowOff>
                  </from>
                  <to>
                    <xdr:col>28</xdr:col>
                    <xdr:colOff>219075</xdr:colOff>
                    <xdr:row>662</xdr:row>
                    <xdr:rowOff>0</xdr:rowOff>
                  </to>
                </anchor>
              </controlPr>
            </control>
          </mc:Choice>
        </mc:AlternateContent>
        <mc:AlternateContent xmlns:mc="http://schemas.openxmlformats.org/markup-compatibility/2006">
          <mc:Choice Requires="x14">
            <control shapeId="1886" r:id="rId209" name="Option Button 862">
              <controlPr defaultSize="0" autoFill="0" autoLine="0" autoPict="0">
                <anchor moveWithCells="1">
                  <from>
                    <xdr:col>28</xdr:col>
                    <xdr:colOff>9525</xdr:colOff>
                    <xdr:row>662</xdr:row>
                    <xdr:rowOff>9525</xdr:rowOff>
                  </from>
                  <to>
                    <xdr:col>28</xdr:col>
                    <xdr:colOff>219075</xdr:colOff>
                    <xdr:row>663</xdr:row>
                    <xdr:rowOff>0</xdr:rowOff>
                  </to>
                </anchor>
              </controlPr>
            </control>
          </mc:Choice>
        </mc:AlternateContent>
        <mc:AlternateContent xmlns:mc="http://schemas.openxmlformats.org/markup-compatibility/2006">
          <mc:Choice Requires="x14">
            <control shapeId="1887" r:id="rId210" name="Option Button 863">
              <controlPr defaultSize="0" autoFill="0" autoLine="0" autoPict="0">
                <anchor moveWithCells="1">
                  <from>
                    <xdr:col>28</xdr:col>
                    <xdr:colOff>9525</xdr:colOff>
                    <xdr:row>663</xdr:row>
                    <xdr:rowOff>9525</xdr:rowOff>
                  </from>
                  <to>
                    <xdr:col>28</xdr:col>
                    <xdr:colOff>219075</xdr:colOff>
                    <xdr:row>663</xdr:row>
                    <xdr:rowOff>238125</xdr:rowOff>
                  </to>
                </anchor>
              </controlPr>
            </control>
          </mc:Choice>
        </mc:AlternateContent>
        <mc:AlternateContent xmlns:mc="http://schemas.openxmlformats.org/markup-compatibility/2006">
          <mc:Choice Requires="x14">
            <control shapeId="1888" r:id="rId211" name="Option Button 864">
              <controlPr defaultSize="0" autoFill="0" autoLine="0" autoPict="0">
                <anchor moveWithCells="1">
                  <from>
                    <xdr:col>28</xdr:col>
                    <xdr:colOff>9525</xdr:colOff>
                    <xdr:row>674</xdr:row>
                    <xdr:rowOff>9525</xdr:rowOff>
                  </from>
                  <to>
                    <xdr:col>28</xdr:col>
                    <xdr:colOff>219075</xdr:colOff>
                    <xdr:row>675</xdr:row>
                    <xdr:rowOff>0</xdr:rowOff>
                  </to>
                </anchor>
              </controlPr>
            </control>
          </mc:Choice>
        </mc:AlternateContent>
        <mc:AlternateContent xmlns:mc="http://schemas.openxmlformats.org/markup-compatibility/2006">
          <mc:Choice Requires="x14">
            <control shapeId="1889" r:id="rId212" name="Option Button 865">
              <controlPr defaultSize="0" autoFill="0" autoLine="0" autoPict="0">
                <anchor moveWithCells="1">
                  <from>
                    <xdr:col>28</xdr:col>
                    <xdr:colOff>9525</xdr:colOff>
                    <xdr:row>675</xdr:row>
                    <xdr:rowOff>9525</xdr:rowOff>
                  </from>
                  <to>
                    <xdr:col>28</xdr:col>
                    <xdr:colOff>219075</xdr:colOff>
                    <xdr:row>675</xdr:row>
                    <xdr:rowOff>238125</xdr:rowOff>
                  </to>
                </anchor>
              </controlPr>
            </control>
          </mc:Choice>
        </mc:AlternateContent>
        <mc:AlternateContent xmlns:mc="http://schemas.openxmlformats.org/markup-compatibility/2006">
          <mc:Choice Requires="x14">
            <control shapeId="1890" r:id="rId213" name="Check Box 866">
              <controlPr defaultSize="0" autoFill="0" autoLine="0" autoPict="0">
                <anchor moveWithCells="1">
                  <from>
                    <xdr:col>28</xdr:col>
                    <xdr:colOff>9525</xdr:colOff>
                    <xdr:row>695</xdr:row>
                    <xdr:rowOff>0</xdr:rowOff>
                  </from>
                  <to>
                    <xdr:col>29</xdr:col>
                    <xdr:colOff>0</xdr:colOff>
                    <xdr:row>696</xdr:row>
                    <xdr:rowOff>0</xdr:rowOff>
                  </to>
                </anchor>
              </controlPr>
            </control>
          </mc:Choice>
        </mc:AlternateContent>
        <mc:AlternateContent xmlns:mc="http://schemas.openxmlformats.org/markup-compatibility/2006">
          <mc:Choice Requires="x14">
            <control shapeId="1892" r:id="rId214" name="Option Button 868">
              <controlPr defaultSize="0" autoFill="0" autoLine="0" autoPict="0">
                <anchor moveWithCells="1">
                  <from>
                    <xdr:col>28</xdr:col>
                    <xdr:colOff>9525</xdr:colOff>
                    <xdr:row>658</xdr:row>
                    <xdr:rowOff>19050</xdr:rowOff>
                  </from>
                  <to>
                    <xdr:col>28</xdr:col>
                    <xdr:colOff>219075</xdr:colOff>
                    <xdr:row>658</xdr:row>
                    <xdr:rowOff>238125</xdr:rowOff>
                  </to>
                </anchor>
              </controlPr>
            </control>
          </mc:Choice>
        </mc:AlternateContent>
        <mc:AlternateContent xmlns:mc="http://schemas.openxmlformats.org/markup-compatibility/2006">
          <mc:Choice Requires="x14">
            <control shapeId="1893" r:id="rId215" name="Option Button 869">
              <controlPr defaultSize="0" autoFill="0" autoLine="0" autoPict="0">
                <anchor moveWithCells="1">
                  <from>
                    <xdr:col>25</xdr:col>
                    <xdr:colOff>142875</xdr:colOff>
                    <xdr:row>72</xdr:row>
                    <xdr:rowOff>0</xdr:rowOff>
                  </from>
                  <to>
                    <xdr:col>26</xdr:col>
                    <xdr:colOff>228600</xdr:colOff>
                    <xdr:row>73</xdr:row>
                    <xdr:rowOff>9525</xdr:rowOff>
                  </to>
                </anchor>
              </controlPr>
            </control>
          </mc:Choice>
        </mc:AlternateContent>
        <mc:AlternateContent xmlns:mc="http://schemas.openxmlformats.org/markup-compatibility/2006">
          <mc:Choice Requires="x14">
            <control shapeId="1894" r:id="rId216" name="Option Button 870">
              <controlPr defaultSize="0" autoFill="0" autoLine="0" autoPict="0">
                <anchor moveWithCells="1">
                  <from>
                    <xdr:col>25</xdr:col>
                    <xdr:colOff>142875</xdr:colOff>
                    <xdr:row>73</xdr:row>
                    <xdr:rowOff>0</xdr:rowOff>
                  </from>
                  <to>
                    <xdr:col>26</xdr:col>
                    <xdr:colOff>228600</xdr:colOff>
                    <xdr:row>74</xdr:row>
                    <xdr:rowOff>9525</xdr:rowOff>
                  </to>
                </anchor>
              </controlPr>
            </control>
          </mc:Choice>
        </mc:AlternateContent>
        <mc:AlternateContent xmlns:mc="http://schemas.openxmlformats.org/markup-compatibility/2006">
          <mc:Choice Requires="x14">
            <control shapeId="1895" r:id="rId217" name="Check Box 871">
              <controlPr defaultSize="0" autoFill="0" autoLine="0" autoPict="0">
                <anchor moveWithCells="1">
                  <from>
                    <xdr:col>27</xdr:col>
                    <xdr:colOff>133350</xdr:colOff>
                    <xdr:row>72</xdr:row>
                    <xdr:rowOff>0</xdr:rowOff>
                  </from>
                  <to>
                    <xdr:col>28</xdr:col>
                    <xdr:colOff>161925</xdr:colOff>
                    <xdr:row>72</xdr:row>
                    <xdr:rowOff>180975</xdr:rowOff>
                  </to>
                </anchor>
              </controlPr>
            </control>
          </mc:Choice>
        </mc:AlternateContent>
        <mc:AlternateContent xmlns:mc="http://schemas.openxmlformats.org/markup-compatibility/2006">
          <mc:Choice Requires="x14">
            <control shapeId="1896" r:id="rId218" name="Check Box 872">
              <controlPr defaultSize="0" autoFill="0" autoLine="0" autoPict="0">
                <anchor moveWithCells="1">
                  <from>
                    <xdr:col>27</xdr:col>
                    <xdr:colOff>133350</xdr:colOff>
                    <xdr:row>73</xdr:row>
                    <xdr:rowOff>0</xdr:rowOff>
                  </from>
                  <to>
                    <xdr:col>28</xdr:col>
                    <xdr:colOff>161925</xdr:colOff>
                    <xdr:row>73</xdr:row>
                    <xdr:rowOff>180975</xdr:rowOff>
                  </to>
                </anchor>
              </controlPr>
            </control>
          </mc:Choice>
        </mc:AlternateContent>
        <mc:AlternateContent xmlns:mc="http://schemas.openxmlformats.org/markup-compatibility/2006">
          <mc:Choice Requires="x14">
            <control shapeId="1897" r:id="rId219" name="Option Button 873">
              <controlPr defaultSize="0" autoFill="0" autoLine="0" autoPict="0">
                <anchor moveWithCells="1">
                  <from>
                    <xdr:col>28</xdr:col>
                    <xdr:colOff>0</xdr:colOff>
                    <xdr:row>431</xdr:row>
                    <xdr:rowOff>85725</xdr:rowOff>
                  </from>
                  <to>
                    <xdr:col>47</xdr:col>
                    <xdr:colOff>9525</xdr:colOff>
                    <xdr:row>431</xdr:row>
                    <xdr:rowOff>485775</xdr:rowOff>
                  </to>
                </anchor>
              </controlPr>
            </control>
          </mc:Choice>
        </mc:AlternateContent>
        <mc:AlternateContent xmlns:mc="http://schemas.openxmlformats.org/markup-compatibility/2006">
          <mc:Choice Requires="x14">
            <control shapeId="1898" r:id="rId220" name="Option Button 874">
              <controlPr defaultSize="0" autoFill="0" autoLine="0" autoPict="0">
                <anchor moveWithCells="1">
                  <from>
                    <xdr:col>28</xdr:col>
                    <xdr:colOff>19050</xdr:colOff>
                    <xdr:row>454</xdr:row>
                    <xdr:rowOff>66675</xdr:rowOff>
                  </from>
                  <to>
                    <xdr:col>28</xdr:col>
                    <xdr:colOff>180975</xdr:colOff>
                    <xdr:row>454</xdr:row>
                    <xdr:rowOff>285750</xdr:rowOff>
                  </to>
                </anchor>
              </controlPr>
            </control>
          </mc:Choice>
        </mc:AlternateContent>
        <mc:AlternateContent xmlns:mc="http://schemas.openxmlformats.org/markup-compatibility/2006">
          <mc:Choice Requires="x14">
            <control shapeId="1903" r:id="rId221" name="Option Button 879">
              <controlPr defaultSize="0" autoFill="0" autoLine="0" autoPict="0">
                <anchor moveWithCells="1">
                  <from>
                    <xdr:col>27</xdr:col>
                    <xdr:colOff>228600</xdr:colOff>
                    <xdr:row>493</xdr:row>
                    <xdr:rowOff>95250</xdr:rowOff>
                  </from>
                  <to>
                    <xdr:col>29</xdr:col>
                    <xdr:colOff>0</xdr:colOff>
                    <xdr:row>493</xdr:row>
                    <xdr:rowOff>304800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AS192"/>
  <sheetViews>
    <sheetView showGridLines="0" zoomScaleNormal="100" zoomScaleSheetLayoutView="55" zoomScalePageLayoutView="85" workbookViewId="0">
      <selection activeCell="A18" sqref="A18:AC18"/>
    </sheetView>
  </sheetViews>
  <sheetFormatPr baseColWidth="10" defaultColWidth="10.75" defaultRowHeight="14.25" x14ac:dyDescent="0.2"/>
  <cols>
    <col min="1" max="3" width="3.125" style="120" customWidth="1"/>
    <col min="4" max="5" width="3.375" style="120" customWidth="1"/>
    <col min="6" max="6" width="3.125" style="120" customWidth="1"/>
    <col min="7" max="7" width="4.125" style="120" customWidth="1"/>
    <col min="8" max="8" width="3.5" style="120" customWidth="1"/>
    <col min="9" max="9" width="3.75" style="120" customWidth="1"/>
    <col min="10" max="10" width="2.375" style="120" customWidth="1"/>
    <col min="11" max="11" width="3.125" style="120" hidden="1" customWidth="1"/>
    <col min="12" max="12" width="3.875" style="120" customWidth="1"/>
    <col min="13" max="15" width="3.125" style="120" customWidth="1"/>
    <col min="16" max="16" width="2.875" style="120" customWidth="1"/>
    <col min="17" max="20" width="3.125" style="120" customWidth="1"/>
    <col min="21" max="21" width="3" style="120" customWidth="1"/>
    <col min="22" max="28" width="3.125" style="120" customWidth="1"/>
    <col min="29" max="29" width="15.375" style="121" customWidth="1"/>
    <col min="30" max="30" width="12.5" style="207" hidden="1" customWidth="1"/>
    <col min="31" max="31" width="13.375" style="120" hidden="1" customWidth="1"/>
    <col min="32" max="32" width="14" style="120" hidden="1" customWidth="1"/>
    <col min="33" max="33" width="12.75" style="120" hidden="1" customWidth="1"/>
    <col min="34" max="34" width="10.625" style="120" hidden="1" customWidth="1"/>
    <col min="35" max="35" width="12.25" style="120" hidden="1" customWidth="1"/>
    <col min="36" max="36" width="15.875" style="120" hidden="1" customWidth="1"/>
    <col min="37" max="37" width="14.25" style="120" hidden="1" customWidth="1"/>
    <col min="38" max="38" width="14.375" style="120" hidden="1" customWidth="1"/>
    <col min="39" max="39" width="10.5" hidden="1" customWidth="1"/>
    <col min="40" max="41" width="16.375" hidden="1" customWidth="1"/>
    <col min="42" max="42" width="9.25" customWidth="1"/>
    <col min="43" max="43" width="10.75" style="120" customWidth="1"/>
    <col min="44" max="16384" width="10.75" style="120"/>
  </cols>
  <sheetData>
    <row r="1" spans="1:43" ht="15" x14ac:dyDescent="0.25">
      <c r="AE1" s="273"/>
      <c r="AF1" s="154"/>
      <c r="AG1" s="154"/>
      <c r="AH1" s="154"/>
      <c r="AI1" s="154"/>
      <c r="AJ1" s="154"/>
    </row>
    <row r="2" spans="1:43" x14ac:dyDescent="0.2">
      <c r="AE2" s="599"/>
      <c r="AF2" s="599"/>
      <c r="AG2" s="599"/>
      <c r="AH2" s="599"/>
      <c r="AI2" s="599"/>
      <c r="AJ2" s="599"/>
      <c r="AK2" s="599"/>
      <c r="AL2" s="599"/>
      <c r="AM2" s="599"/>
      <c r="AN2" s="599"/>
      <c r="AO2" s="599"/>
      <c r="AP2" s="599"/>
      <c r="AQ2" s="599"/>
    </row>
    <row r="3" spans="1:43" x14ac:dyDescent="0.2">
      <c r="AE3" s="592"/>
      <c r="AF3" s="592"/>
      <c r="AG3" s="592"/>
      <c r="AH3" s="592"/>
      <c r="AI3" s="592"/>
      <c r="AJ3" s="592"/>
      <c r="AK3" s="592"/>
      <c r="AL3" s="592"/>
      <c r="AM3" s="592"/>
      <c r="AN3" s="592"/>
      <c r="AO3" s="592"/>
      <c r="AP3" s="592"/>
      <c r="AQ3" s="606"/>
    </row>
    <row r="4" spans="1:43" x14ac:dyDescent="0.2">
      <c r="AE4" s="592"/>
      <c r="AF4" s="592"/>
      <c r="AG4" s="592"/>
      <c r="AH4" s="592"/>
      <c r="AI4" s="592"/>
      <c r="AJ4" s="592"/>
      <c r="AK4" s="592"/>
      <c r="AL4" s="592"/>
      <c r="AM4" s="592"/>
      <c r="AN4" s="592"/>
      <c r="AO4" s="592"/>
      <c r="AP4" s="592"/>
      <c r="AQ4" s="606"/>
    </row>
    <row r="5" spans="1:43" x14ac:dyDescent="0.2">
      <c r="AE5" s="592"/>
      <c r="AF5" s="592"/>
      <c r="AG5" s="592"/>
      <c r="AH5" s="592"/>
      <c r="AI5" s="592"/>
      <c r="AJ5" s="592"/>
      <c r="AK5" s="592"/>
      <c r="AL5" s="592"/>
      <c r="AM5" s="592"/>
      <c r="AN5" s="592"/>
      <c r="AO5" s="592"/>
      <c r="AP5" s="592"/>
      <c r="AQ5" s="606"/>
    </row>
    <row r="6" spans="1:43" x14ac:dyDescent="0.2">
      <c r="AE6" s="592"/>
      <c r="AF6" s="606"/>
      <c r="AG6" s="606"/>
      <c r="AH6" s="606"/>
      <c r="AI6" s="606"/>
      <c r="AJ6" s="606"/>
      <c r="AK6" s="606"/>
      <c r="AL6" s="606"/>
      <c r="AM6" s="606"/>
      <c r="AN6" s="606"/>
      <c r="AO6" s="606"/>
      <c r="AP6" s="606"/>
      <c r="AQ6" s="606"/>
    </row>
    <row r="7" spans="1:43" x14ac:dyDescent="0.2">
      <c r="AE7" s="329"/>
      <c r="AF7" s="330"/>
      <c r="AG7" s="330"/>
      <c r="AH7" s="330"/>
      <c r="AI7" s="330"/>
      <c r="AJ7" s="330"/>
      <c r="AK7" s="330"/>
      <c r="AL7" s="330"/>
      <c r="AM7" s="330"/>
      <c r="AN7" s="330"/>
      <c r="AO7" s="330"/>
      <c r="AP7" s="330"/>
      <c r="AQ7" s="330"/>
    </row>
    <row r="8" spans="1:43" x14ac:dyDescent="0.2">
      <c r="AE8" s="329"/>
      <c r="AF8" s="330"/>
      <c r="AG8" s="330"/>
      <c r="AH8" s="330"/>
      <c r="AI8" s="330"/>
      <c r="AJ8" s="330"/>
      <c r="AK8" s="330"/>
      <c r="AL8" s="330"/>
      <c r="AM8" s="330"/>
      <c r="AN8" s="330"/>
      <c r="AO8" s="330"/>
      <c r="AP8" s="330"/>
      <c r="AQ8" s="330"/>
    </row>
    <row r="9" spans="1:43" ht="37.5" customHeight="1" x14ac:dyDescent="0.2">
      <c r="A9" s="844" t="s">
        <v>318</v>
      </c>
      <c r="B9" s="694"/>
      <c r="C9" s="694"/>
      <c r="D9" s="694"/>
      <c r="E9" s="694"/>
      <c r="F9" s="694"/>
      <c r="G9" s="694"/>
      <c r="H9" s="694"/>
      <c r="I9" s="694"/>
      <c r="J9" s="694"/>
      <c r="K9" s="694"/>
      <c r="L9" s="694"/>
      <c r="M9" s="694"/>
      <c r="N9" s="694"/>
      <c r="O9" s="694"/>
      <c r="P9" s="694"/>
      <c r="Q9" s="694"/>
      <c r="R9" s="694"/>
      <c r="S9" s="694"/>
      <c r="T9" s="694"/>
      <c r="U9" s="694"/>
      <c r="V9" s="694"/>
      <c r="W9" s="694"/>
      <c r="X9" s="694"/>
      <c r="Y9" s="694"/>
      <c r="Z9" s="694"/>
      <c r="AA9" s="694"/>
      <c r="AB9" s="694"/>
      <c r="AC9" s="694"/>
      <c r="AE9" s="329"/>
      <c r="AF9" s="330"/>
      <c r="AG9" s="330"/>
      <c r="AH9" s="330"/>
      <c r="AI9" s="330"/>
      <c r="AJ9" s="330"/>
      <c r="AK9" s="330"/>
      <c r="AL9" s="330"/>
      <c r="AM9" s="330"/>
      <c r="AN9" s="330"/>
      <c r="AO9" s="330"/>
      <c r="AP9" s="330"/>
      <c r="AQ9" s="330"/>
    </row>
    <row r="10" spans="1:43" x14ac:dyDescent="0.2">
      <c r="AE10" s="329"/>
      <c r="AF10" s="330"/>
      <c r="AG10" s="330"/>
      <c r="AH10" s="330"/>
      <c r="AI10" s="330"/>
      <c r="AJ10" s="330"/>
      <c r="AK10" s="330"/>
      <c r="AL10" s="330"/>
      <c r="AM10" s="330"/>
      <c r="AN10" s="330"/>
      <c r="AO10" s="330"/>
      <c r="AP10" s="330"/>
      <c r="AQ10" s="330"/>
    </row>
    <row r="11" spans="1:43" ht="18" x14ac:dyDescent="0.2">
      <c r="A11" s="697" t="s">
        <v>28</v>
      </c>
      <c r="B11" s="697"/>
      <c r="C11" s="697"/>
      <c r="D11" s="697"/>
      <c r="E11" s="697"/>
      <c r="F11" s="697"/>
      <c r="G11" s="697"/>
      <c r="H11" s="697"/>
      <c r="I11" s="697"/>
      <c r="J11" s="697"/>
      <c r="K11" s="697"/>
      <c r="L11" s="697"/>
      <c r="M11" s="697"/>
      <c r="N11" s="697"/>
      <c r="O11" s="697"/>
      <c r="P11" s="697"/>
      <c r="Q11" s="697"/>
      <c r="R11" s="697"/>
      <c r="S11" s="697"/>
      <c r="T11" s="697"/>
      <c r="U11" s="697"/>
      <c r="V11" s="697"/>
      <c r="W11" s="697"/>
      <c r="X11" s="697"/>
      <c r="Y11" s="697"/>
      <c r="Z11" s="697"/>
      <c r="AA11" s="697"/>
      <c r="AB11" s="697"/>
      <c r="AC11" s="697"/>
      <c r="AE11" s="329"/>
      <c r="AF11" s="330"/>
      <c r="AG11" s="330"/>
      <c r="AH11" s="330"/>
      <c r="AI11" s="330"/>
      <c r="AJ11" s="330"/>
      <c r="AK11" s="330"/>
      <c r="AL11" s="330"/>
      <c r="AM11" s="330"/>
      <c r="AN11" s="330"/>
      <c r="AO11" s="330"/>
      <c r="AP11" s="330"/>
      <c r="AQ11" s="330"/>
    </row>
    <row r="12" spans="1:43" x14ac:dyDescent="0.2">
      <c r="A12" s="154"/>
      <c r="B12" s="154"/>
      <c r="C12" s="154"/>
      <c r="D12" s="154"/>
      <c r="E12" s="154"/>
      <c r="F12" s="154"/>
      <c r="G12" s="154"/>
      <c r="H12" s="154"/>
      <c r="I12" s="154"/>
      <c r="J12" s="154"/>
      <c r="K12" s="154"/>
      <c r="L12" s="154"/>
      <c r="M12" s="154"/>
      <c r="N12" s="154"/>
      <c r="O12" s="154"/>
      <c r="P12" s="154"/>
      <c r="Q12" s="154"/>
      <c r="R12" s="154"/>
      <c r="S12" s="154"/>
      <c r="T12" s="154"/>
      <c r="U12" s="154"/>
      <c r="V12" s="154"/>
      <c r="W12" s="154"/>
      <c r="X12" s="154"/>
      <c r="Y12" s="154"/>
      <c r="Z12" s="154"/>
      <c r="AA12" s="154"/>
      <c r="AB12" s="154"/>
      <c r="AC12" s="354"/>
      <c r="AE12" s="329"/>
      <c r="AF12" s="330"/>
      <c r="AG12" s="330"/>
      <c r="AH12" s="330"/>
      <c r="AI12" s="330"/>
      <c r="AJ12" s="330"/>
      <c r="AK12" s="330"/>
      <c r="AL12" s="330"/>
      <c r="AM12" s="330"/>
      <c r="AN12" s="330"/>
      <c r="AO12" s="330"/>
      <c r="AP12" s="330"/>
      <c r="AQ12" s="330"/>
    </row>
    <row r="13" spans="1:43" ht="14.25" customHeight="1" x14ac:dyDescent="0.2">
      <c r="A13" s="725" t="s">
        <v>319</v>
      </c>
      <c r="B13" s="726"/>
      <c r="C13" s="726"/>
      <c r="D13" s="726"/>
      <c r="E13" s="726"/>
      <c r="F13" s="726"/>
      <c r="G13" s="726"/>
      <c r="H13" s="726"/>
      <c r="I13" s="726"/>
      <c r="J13" s="726"/>
      <c r="K13" s="726"/>
      <c r="L13" s="726"/>
      <c r="M13" s="726"/>
      <c r="N13" s="726"/>
      <c r="O13" s="726"/>
      <c r="P13" s="726"/>
      <c r="Q13" s="726"/>
      <c r="R13" s="726"/>
      <c r="S13" s="726"/>
      <c r="T13" s="726"/>
      <c r="U13" s="726"/>
      <c r="V13" s="726"/>
      <c r="W13" s="726"/>
      <c r="X13" s="726"/>
      <c r="Y13" s="726"/>
      <c r="Z13" s="726"/>
      <c r="AA13" s="726"/>
      <c r="AB13" s="726"/>
      <c r="AC13" s="824"/>
      <c r="AE13" s="329"/>
      <c r="AF13" s="330"/>
      <c r="AG13" s="330"/>
      <c r="AH13" s="330"/>
      <c r="AI13" s="330"/>
      <c r="AJ13" s="330"/>
      <c r="AK13" s="330"/>
      <c r="AL13" s="330"/>
      <c r="AM13" s="330"/>
      <c r="AN13" s="330"/>
      <c r="AO13" s="330"/>
      <c r="AP13" s="330"/>
      <c r="AQ13" s="330"/>
    </row>
    <row r="14" spans="1:43" x14ac:dyDescent="0.2">
      <c r="A14" s="181"/>
      <c r="B14" s="331"/>
      <c r="C14" s="331"/>
      <c r="D14" s="331"/>
      <c r="E14" s="331"/>
      <c r="F14" s="331"/>
      <c r="G14" s="331"/>
      <c r="H14" s="331"/>
      <c r="I14" s="331"/>
      <c r="J14" s="331"/>
      <c r="K14" s="331"/>
      <c r="L14" s="331"/>
      <c r="M14" s="331"/>
      <c r="N14" s="331"/>
      <c r="O14" s="331"/>
      <c r="P14" s="331"/>
      <c r="Q14" s="331"/>
      <c r="R14" s="331"/>
      <c r="S14" s="331"/>
      <c r="T14" s="331"/>
      <c r="U14" s="331"/>
      <c r="V14" s="331"/>
      <c r="W14" s="331"/>
      <c r="X14" s="331"/>
      <c r="Y14" s="331"/>
      <c r="Z14" s="331"/>
      <c r="AA14" s="331"/>
      <c r="AB14" s="331"/>
      <c r="AC14" s="334"/>
      <c r="AE14" s="329"/>
      <c r="AF14" s="330"/>
      <c r="AG14" s="330"/>
      <c r="AH14" s="330"/>
      <c r="AI14" s="330"/>
      <c r="AJ14" s="330"/>
      <c r="AK14" s="330"/>
      <c r="AL14" s="330"/>
      <c r="AM14" s="330"/>
      <c r="AN14" s="330"/>
      <c r="AO14" s="330"/>
      <c r="AP14" s="330"/>
      <c r="AQ14" s="330"/>
    </row>
    <row r="15" spans="1:43" ht="108" customHeight="1" x14ac:dyDescent="0.2">
      <c r="A15" s="817" t="s">
        <v>437</v>
      </c>
      <c r="B15" s="818"/>
      <c r="C15" s="818"/>
      <c r="D15" s="818"/>
      <c r="E15" s="818"/>
      <c r="F15" s="818"/>
      <c r="G15" s="818"/>
      <c r="H15" s="818"/>
      <c r="I15" s="818"/>
      <c r="J15" s="818"/>
      <c r="K15" s="818"/>
      <c r="L15" s="818"/>
      <c r="M15" s="818"/>
      <c r="N15" s="818"/>
      <c r="O15" s="818"/>
      <c r="P15" s="818"/>
      <c r="Q15" s="818"/>
      <c r="R15" s="818"/>
      <c r="S15" s="818"/>
      <c r="T15" s="818"/>
      <c r="U15" s="818"/>
      <c r="V15" s="818"/>
      <c r="W15" s="818"/>
      <c r="X15" s="818"/>
      <c r="Y15" s="818"/>
      <c r="Z15" s="818"/>
      <c r="AA15" s="818"/>
      <c r="AB15" s="818"/>
      <c r="AC15" s="819"/>
      <c r="AE15" s="329"/>
      <c r="AF15" s="330"/>
      <c r="AG15" s="330"/>
      <c r="AH15" s="330"/>
      <c r="AI15" s="330"/>
      <c r="AJ15" s="330"/>
      <c r="AK15" s="330"/>
      <c r="AL15" s="330"/>
      <c r="AM15" s="330"/>
      <c r="AN15" s="330"/>
      <c r="AO15" s="330"/>
      <c r="AP15" s="330"/>
      <c r="AQ15" s="330"/>
    </row>
    <row r="16" spans="1:43" ht="42" customHeight="1" x14ac:dyDescent="0.2">
      <c r="A16" s="643" t="str">
        <f>"Für die Kategorie Ihres Projekts werden die direkten Umweltwirkungen gegenüber den indirekten im Verhältnis "&amp;AO16&amp;" gewichtet."</f>
        <v>Für die Kategorie Ihres Projekts werden die direkten Umweltwirkungen gegenüber den indirekten im Verhältnis 60:40 gewichtet.</v>
      </c>
      <c r="B16" s="644"/>
      <c r="C16" s="644"/>
      <c r="D16" s="644"/>
      <c r="E16" s="644"/>
      <c r="F16" s="644"/>
      <c r="G16" s="644"/>
      <c r="H16" s="644"/>
      <c r="I16" s="644"/>
      <c r="J16" s="644"/>
      <c r="K16" s="644"/>
      <c r="L16" s="644"/>
      <c r="M16" s="644"/>
      <c r="N16" s="644"/>
      <c r="O16" s="644"/>
      <c r="P16" s="644"/>
      <c r="Q16" s="644"/>
      <c r="R16" s="644"/>
      <c r="S16" s="644"/>
      <c r="T16" s="644"/>
      <c r="U16" s="644"/>
      <c r="V16" s="644"/>
      <c r="W16" s="644"/>
      <c r="X16" s="644"/>
      <c r="Y16" s="644"/>
      <c r="Z16" s="644"/>
      <c r="AA16" s="644"/>
      <c r="AB16" s="644"/>
      <c r="AC16" s="645"/>
      <c r="AE16" s="418"/>
      <c r="AF16" s="419"/>
      <c r="AG16" s="419"/>
      <c r="AH16" s="419"/>
      <c r="AI16" s="419"/>
      <c r="AJ16" s="419"/>
      <c r="AK16" s="419"/>
      <c r="AL16" s="419"/>
      <c r="AM16" s="419"/>
      <c r="AN16" s="419"/>
      <c r="AO16" s="419" t="str">
        <f>'Auswertung Querschnittsziele'!J64</f>
        <v>60:40</v>
      </c>
      <c r="AP16" s="419"/>
      <c r="AQ16" s="419"/>
    </row>
    <row r="17" spans="1:45" ht="283.5" customHeight="1" x14ac:dyDescent="0.2">
      <c r="A17" s="845" t="s">
        <v>392</v>
      </c>
      <c r="B17" s="769"/>
      <c r="C17" s="769"/>
      <c r="D17" s="769"/>
      <c r="E17" s="769"/>
      <c r="F17" s="769"/>
      <c r="G17" s="769"/>
      <c r="H17" s="769"/>
      <c r="I17" s="769"/>
      <c r="J17" s="769"/>
      <c r="K17" s="769"/>
      <c r="L17" s="769"/>
      <c r="M17" s="769"/>
      <c r="N17" s="769"/>
      <c r="O17" s="769"/>
      <c r="P17" s="769"/>
      <c r="Q17" s="769"/>
      <c r="R17" s="769"/>
      <c r="S17" s="769"/>
      <c r="T17" s="769"/>
      <c r="U17" s="769"/>
      <c r="V17" s="769"/>
      <c r="W17" s="769"/>
      <c r="X17" s="769"/>
      <c r="Y17" s="769"/>
      <c r="Z17" s="769"/>
      <c r="AA17" s="769"/>
      <c r="AB17" s="769"/>
      <c r="AC17" s="846"/>
      <c r="AE17" s="329"/>
      <c r="AF17" s="330"/>
      <c r="AG17" s="330"/>
      <c r="AH17" s="330"/>
      <c r="AI17" s="330"/>
      <c r="AJ17" s="330"/>
      <c r="AK17" s="330"/>
      <c r="AL17" s="330"/>
      <c r="AM17" s="330"/>
      <c r="AN17" s="330"/>
      <c r="AO17" s="330"/>
      <c r="AP17" s="330"/>
      <c r="AQ17" s="330"/>
    </row>
    <row r="18" spans="1:45" ht="64.5" customHeight="1" x14ac:dyDescent="0.2">
      <c r="A18" s="817" t="s">
        <v>141</v>
      </c>
      <c r="B18" s="818"/>
      <c r="C18" s="818"/>
      <c r="D18" s="818"/>
      <c r="E18" s="818"/>
      <c r="F18" s="818"/>
      <c r="G18" s="818"/>
      <c r="H18" s="818"/>
      <c r="I18" s="818"/>
      <c r="J18" s="818"/>
      <c r="K18" s="818"/>
      <c r="L18" s="818"/>
      <c r="M18" s="818"/>
      <c r="N18" s="818"/>
      <c r="O18" s="818"/>
      <c r="P18" s="818"/>
      <c r="Q18" s="818"/>
      <c r="R18" s="818"/>
      <c r="S18" s="818"/>
      <c r="T18" s="818"/>
      <c r="U18" s="818"/>
      <c r="V18" s="818"/>
      <c r="W18" s="818"/>
      <c r="X18" s="818"/>
      <c r="Y18" s="818"/>
      <c r="Z18" s="818"/>
      <c r="AA18" s="818"/>
      <c r="AB18" s="818"/>
      <c r="AC18" s="819"/>
      <c r="AE18" s="329"/>
      <c r="AF18" s="330"/>
      <c r="AG18" s="330"/>
      <c r="AH18" s="330"/>
      <c r="AI18" s="330"/>
      <c r="AJ18" s="330"/>
      <c r="AK18" s="330"/>
      <c r="AL18" s="330"/>
      <c r="AM18" s="330"/>
      <c r="AN18" s="330"/>
      <c r="AO18" s="330"/>
      <c r="AP18" s="330"/>
      <c r="AQ18" s="330"/>
    </row>
    <row r="19" spans="1:45" ht="78" customHeight="1" x14ac:dyDescent="0.2">
      <c r="A19" s="845" t="s">
        <v>244</v>
      </c>
      <c r="B19" s="769"/>
      <c r="C19" s="769"/>
      <c r="D19" s="769"/>
      <c r="E19" s="769"/>
      <c r="F19" s="769"/>
      <c r="G19" s="769"/>
      <c r="H19" s="769"/>
      <c r="I19" s="769"/>
      <c r="J19" s="769"/>
      <c r="K19" s="769"/>
      <c r="L19" s="769"/>
      <c r="M19" s="769"/>
      <c r="N19" s="769"/>
      <c r="O19" s="769"/>
      <c r="P19" s="769"/>
      <c r="Q19" s="769"/>
      <c r="R19" s="769"/>
      <c r="S19" s="769"/>
      <c r="T19" s="769"/>
      <c r="U19" s="769"/>
      <c r="V19" s="769"/>
      <c r="W19" s="769"/>
      <c r="X19" s="769"/>
      <c r="Y19" s="769"/>
      <c r="Z19" s="769"/>
      <c r="AA19" s="769"/>
      <c r="AB19" s="769"/>
      <c r="AC19" s="846"/>
      <c r="AE19" s="329"/>
      <c r="AF19" s="330"/>
      <c r="AG19" s="330"/>
      <c r="AH19" s="330"/>
      <c r="AI19" s="330"/>
      <c r="AJ19" s="330"/>
      <c r="AK19" s="330"/>
      <c r="AL19" s="330"/>
      <c r="AM19" s="330"/>
      <c r="AN19" s="330"/>
      <c r="AO19" s="330"/>
      <c r="AP19" s="330"/>
      <c r="AQ19" s="330"/>
    </row>
    <row r="20" spans="1:45" ht="75" customHeight="1" x14ac:dyDescent="0.2">
      <c r="A20" s="335" t="s">
        <v>91</v>
      </c>
      <c r="B20" s="848" t="s">
        <v>290</v>
      </c>
      <c r="C20" s="848"/>
      <c r="D20" s="818"/>
      <c r="E20" s="818"/>
      <c r="F20" s="818"/>
      <c r="G20" s="818"/>
      <c r="H20" s="818"/>
      <c r="I20" s="818"/>
      <c r="J20" s="818"/>
      <c r="K20" s="818"/>
      <c r="L20" s="818"/>
      <c r="M20" s="818"/>
      <c r="N20" s="818"/>
      <c r="O20" s="818"/>
      <c r="P20" s="818"/>
      <c r="Q20" s="818"/>
      <c r="R20" s="818"/>
      <c r="S20" s="818"/>
      <c r="T20" s="818"/>
      <c r="U20" s="818"/>
      <c r="V20" s="818"/>
      <c r="W20" s="818"/>
      <c r="X20" s="818"/>
      <c r="Y20" s="818"/>
      <c r="Z20" s="818"/>
      <c r="AA20" s="818"/>
      <c r="AB20" s="818"/>
      <c r="AC20" s="819"/>
      <c r="AE20" s="329"/>
      <c r="AF20" s="330"/>
      <c r="AG20" s="330"/>
      <c r="AH20" s="330"/>
      <c r="AI20" s="330"/>
      <c r="AJ20" s="330"/>
      <c r="AK20" s="330"/>
      <c r="AL20" s="330"/>
      <c r="AM20" s="330"/>
      <c r="AN20" s="330"/>
      <c r="AO20" s="330"/>
      <c r="AP20" s="330"/>
      <c r="AQ20" s="330"/>
    </row>
    <row r="21" spans="1:45" ht="63.75" customHeight="1" x14ac:dyDescent="0.2">
      <c r="A21" s="817" t="s">
        <v>218</v>
      </c>
      <c r="B21" s="818"/>
      <c r="C21" s="818"/>
      <c r="D21" s="818"/>
      <c r="E21" s="818"/>
      <c r="F21" s="818"/>
      <c r="G21" s="818"/>
      <c r="H21" s="818"/>
      <c r="I21" s="818"/>
      <c r="J21" s="818"/>
      <c r="K21" s="818"/>
      <c r="L21" s="818"/>
      <c r="M21" s="818"/>
      <c r="N21" s="818"/>
      <c r="O21" s="818"/>
      <c r="P21" s="818"/>
      <c r="Q21" s="818"/>
      <c r="R21" s="818"/>
      <c r="S21" s="818"/>
      <c r="T21" s="818"/>
      <c r="U21" s="818"/>
      <c r="V21" s="818"/>
      <c r="W21" s="818"/>
      <c r="X21" s="818"/>
      <c r="Y21" s="818"/>
      <c r="Z21" s="818"/>
      <c r="AA21" s="818"/>
      <c r="AB21" s="818"/>
      <c r="AC21" s="819"/>
      <c r="AE21" s="329"/>
      <c r="AF21" s="330"/>
      <c r="AG21" s="330"/>
      <c r="AH21" s="330"/>
      <c r="AI21" s="330"/>
      <c r="AJ21" s="330"/>
      <c r="AK21" s="330"/>
      <c r="AL21" s="330"/>
      <c r="AM21" s="330"/>
      <c r="AN21" s="330"/>
      <c r="AO21" s="330"/>
      <c r="AP21" s="330"/>
      <c r="AQ21" s="330"/>
    </row>
    <row r="22" spans="1:45" ht="96" customHeight="1" x14ac:dyDescent="0.2">
      <c r="A22" s="817" t="s">
        <v>346</v>
      </c>
      <c r="B22" s="818"/>
      <c r="C22" s="818"/>
      <c r="D22" s="818"/>
      <c r="E22" s="818"/>
      <c r="F22" s="818"/>
      <c r="G22" s="818"/>
      <c r="H22" s="818"/>
      <c r="I22" s="818"/>
      <c r="J22" s="818"/>
      <c r="K22" s="818"/>
      <c r="L22" s="818"/>
      <c r="M22" s="818"/>
      <c r="N22" s="818"/>
      <c r="O22" s="818"/>
      <c r="P22" s="818"/>
      <c r="Q22" s="818"/>
      <c r="R22" s="818"/>
      <c r="S22" s="818"/>
      <c r="T22" s="818"/>
      <c r="U22" s="818"/>
      <c r="V22" s="818"/>
      <c r="W22" s="818"/>
      <c r="X22" s="818"/>
      <c r="Y22" s="818"/>
      <c r="Z22" s="818"/>
      <c r="AA22" s="818"/>
      <c r="AB22" s="818"/>
      <c r="AC22" s="819"/>
      <c r="AE22" s="329"/>
      <c r="AF22" s="329"/>
      <c r="AG22" s="329"/>
      <c r="AH22" s="329"/>
      <c r="AI22" s="329"/>
      <c r="AJ22" s="329"/>
      <c r="AK22" s="329"/>
      <c r="AL22" s="329"/>
      <c r="AM22" s="329"/>
      <c r="AN22" s="329"/>
      <c r="AO22" s="329"/>
      <c r="AP22" s="329"/>
      <c r="AQ22" s="329"/>
    </row>
    <row r="23" spans="1:45" ht="39.75" customHeight="1" x14ac:dyDescent="0.2">
      <c r="A23" s="811" t="s">
        <v>438</v>
      </c>
      <c r="B23" s="812"/>
      <c r="C23" s="812"/>
      <c r="D23" s="812"/>
      <c r="E23" s="812"/>
      <c r="F23" s="812"/>
      <c r="G23" s="812"/>
      <c r="H23" s="812"/>
      <c r="I23" s="812"/>
      <c r="J23" s="812"/>
      <c r="K23" s="812"/>
      <c r="L23" s="812"/>
      <c r="M23" s="812"/>
      <c r="N23" s="812"/>
      <c r="O23" s="812"/>
      <c r="P23" s="812"/>
      <c r="Q23" s="812"/>
      <c r="R23" s="812"/>
      <c r="S23" s="812"/>
      <c r="T23" s="812"/>
      <c r="U23" s="812"/>
      <c r="V23" s="812"/>
      <c r="W23" s="812"/>
      <c r="X23" s="812"/>
      <c r="Y23" s="812"/>
      <c r="Z23" s="812"/>
      <c r="AA23" s="812"/>
      <c r="AB23" s="812"/>
      <c r="AC23" s="813"/>
      <c r="AQ23" s="424"/>
      <c r="AR23" s="425"/>
      <c r="AS23" s="425"/>
    </row>
    <row r="24" spans="1:45" ht="14.25" customHeight="1" x14ac:dyDescent="0.2">
      <c r="A24" s="410"/>
      <c r="B24" s="333"/>
      <c r="C24" s="333"/>
      <c r="D24" s="333"/>
      <c r="E24" s="333"/>
      <c r="F24" s="333"/>
      <c r="G24" s="333"/>
      <c r="H24" s="333"/>
      <c r="I24" s="333"/>
      <c r="J24" s="333"/>
      <c r="K24" s="333"/>
      <c r="L24" s="333"/>
      <c r="M24" s="333"/>
      <c r="N24" s="333"/>
      <c r="O24" s="333"/>
      <c r="P24" s="333"/>
      <c r="Q24" s="333"/>
      <c r="R24" s="333"/>
      <c r="S24" s="333"/>
      <c r="T24" s="333"/>
      <c r="U24" s="333"/>
      <c r="V24" s="333"/>
      <c r="W24" s="333"/>
      <c r="X24" s="333"/>
      <c r="Y24" s="333"/>
      <c r="Z24" s="333"/>
      <c r="AA24" s="333"/>
      <c r="AB24" s="333"/>
      <c r="AC24" s="333"/>
    </row>
    <row r="25" spans="1:45" customFormat="1" ht="129.6" customHeight="1" x14ac:dyDescent="0.2">
      <c r="A25" s="832" t="s">
        <v>144</v>
      </c>
      <c r="B25" s="833"/>
      <c r="C25" s="833"/>
      <c r="D25" s="833"/>
      <c r="E25" s="833"/>
      <c r="F25" s="833"/>
      <c r="G25" s="833"/>
      <c r="H25" s="833"/>
      <c r="I25" s="833"/>
      <c r="J25" s="833"/>
      <c r="K25" s="833"/>
      <c r="L25" s="833"/>
      <c r="M25" s="833"/>
      <c r="N25" s="833"/>
      <c r="O25" s="833"/>
      <c r="P25" s="833"/>
      <c r="Q25" s="833"/>
      <c r="R25" s="833"/>
      <c r="S25" s="833"/>
      <c r="T25" s="833"/>
      <c r="U25" s="833"/>
      <c r="V25" s="833"/>
      <c r="W25" s="833"/>
      <c r="X25" s="833"/>
      <c r="Y25" s="833"/>
      <c r="Z25" s="833"/>
      <c r="AA25" s="833"/>
      <c r="AB25" s="833"/>
      <c r="AC25" s="834"/>
    </row>
    <row r="26" spans="1:45" customFormat="1" x14ac:dyDescent="0.2">
      <c r="A26" s="835" t="s">
        <v>375</v>
      </c>
      <c r="B26" s="835"/>
      <c r="C26" s="835"/>
      <c r="D26" s="835"/>
      <c r="E26" s="835"/>
      <c r="F26" s="835"/>
      <c r="G26" s="835"/>
      <c r="H26" s="325"/>
      <c r="I26" s="325"/>
      <c r="J26" s="325"/>
      <c r="K26" s="325"/>
      <c r="L26" s="325"/>
      <c r="M26" s="325"/>
      <c r="N26" s="325"/>
      <c r="O26" s="325"/>
      <c r="P26" s="325"/>
      <c r="Q26" s="325"/>
      <c r="R26" s="325"/>
      <c r="S26" s="325"/>
      <c r="T26" s="325"/>
      <c r="U26" s="325"/>
      <c r="V26" s="325"/>
      <c r="W26" s="325"/>
      <c r="X26" s="325"/>
      <c r="Y26" s="325"/>
      <c r="Z26" s="325"/>
      <c r="AA26" s="325"/>
      <c r="AB26" s="325"/>
      <c r="AC26" s="325"/>
    </row>
    <row r="27" spans="1:45" customFormat="1" ht="70.900000000000006" customHeight="1" x14ac:dyDescent="0.2">
      <c r="A27" s="725" t="s">
        <v>41</v>
      </c>
      <c r="B27" s="726"/>
      <c r="C27" s="726"/>
      <c r="D27" s="726"/>
      <c r="E27" s="726"/>
      <c r="F27" s="726"/>
      <c r="G27" s="726"/>
      <c r="H27" s="726"/>
      <c r="I27" s="726"/>
      <c r="J27" s="726"/>
      <c r="K27" s="726"/>
      <c r="L27" s="726"/>
      <c r="M27" s="726"/>
      <c r="N27" s="726"/>
      <c r="O27" s="726"/>
      <c r="P27" s="726"/>
      <c r="Q27" s="726"/>
      <c r="R27" s="726"/>
      <c r="S27" s="726"/>
      <c r="T27" s="726"/>
      <c r="U27" s="726"/>
      <c r="V27" s="726"/>
      <c r="W27" s="726"/>
      <c r="X27" s="726"/>
      <c r="Y27" s="726"/>
      <c r="Z27" s="726"/>
      <c r="AA27" s="726"/>
      <c r="AB27" s="726"/>
      <c r="AC27" s="824"/>
    </row>
    <row r="28" spans="1:45" customFormat="1" ht="70.5" customHeight="1" x14ac:dyDescent="0.2">
      <c r="A28" s="837" t="s">
        <v>77</v>
      </c>
      <c r="B28" s="838"/>
      <c r="C28" s="838"/>
      <c r="D28" s="838"/>
      <c r="E28" s="838"/>
      <c r="F28" s="838"/>
      <c r="G28" s="838"/>
      <c r="H28" s="838"/>
      <c r="I28" s="838"/>
      <c r="J28" s="838"/>
      <c r="K28" s="838"/>
      <c r="L28" s="838"/>
      <c r="M28" s="838"/>
      <c r="N28" s="838"/>
      <c r="O28" s="838"/>
      <c r="P28" s="838"/>
      <c r="Q28" s="838"/>
      <c r="R28" s="838"/>
      <c r="S28" s="838"/>
      <c r="T28" s="838"/>
      <c r="U28" s="838"/>
      <c r="V28" s="838"/>
      <c r="W28" s="838"/>
      <c r="X28" s="838"/>
      <c r="Y28" s="838"/>
      <c r="Z28" s="838"/>
      <c r="AA28" s="838"/>
      <c r="AB28" s="838"/>
      <c r="AC28" s="839"/>
    </row>
    <row r="29" spans="1:45" customFormat="1" ht="102" customHeight="1" x14ac:dyDescent="0.2">
      <c r="A29" s="840" t="s">
        <v>92</v>
      </c>
      <c r="B29" s="841"/>
      <c r="C29" s="841"/>
      <c r="D29" s="841"/>
      <c r="E29" s="841"/>
      <c r="F29" s="841"/>
      <c r="G29" s="841"/>
      <c r="H29" s="841"/>
      <c r="I29" s="841"/>
      <c r="J29" s="841"/>
      <c r="K29" s="841"/>
      <c r="L29" s="841"/>
      <c r="M29" s="841"/>
      <c r="N29" s="841"/>
      <c r="O29" s="841"/>
      <c r="P29" s="841"/>
      <c r="Q29" s="841"/>
      <c r="R29" s="841"/>
      <c r="S29" s="841"/>
      <c r="T29" s="841"/>
      <c r="U29" s="841"/>
      <c r="V29" s="841"/>
      <c r="W29" s="841"/>
      <c r="X29" s="841"/>
      <c r="Y29" s="841"/>
      <c r="Z29" s="841"/>
      <c r="AA29" s="841"/>
      <c r="AB29" s="841"/>
      <c r="AC29" s="842"/>
    </row>
    <row r="30" spans="1:45" customFormat="1" x14ac:dyDescent="0.2">
      <c r="A30" s="835" t="s">
        <v>375</v>
      </c>
      <c r="B30" s="835"/>
      <c r="C30" s="835"/>
      <c r="D30" s="835"/>
      <c r="E30" s="835"/>
      <c r="F30" s="835"/>
      <c r="G30" s="835"/>
      <c r="H30" s="325"/>
      <c r="I30" s="325"/>
      <c r="J30" s="325"/>
      <c r="K30" s="325"/>
      <c r="L30" s="325"/>
      <c r="M30" s="325"/>
      <c r="N30" s="325"/>
      <c r="O30" s="325"/>
      <c r="P30" s="325"/>
      <c r="Q30" s="325"/>
      <c r="R30" s="325"/>
      <c r="S30" s="325"/>
      <c r="T30" s="325"/>
      <c r="U30" s="325"/>
      <c r="V30" s="325"/>
      <c r="W30" s="325"/>
      <c r="X30" s="325"/>
      <c r="Y30" s="325"/>
      <c r="Z30" s="325"/>
      <c r="AA30" s="325"/>
      <c r="AB30" s="325"/>
      <c r="AC30" s="325"/>
    </row>
    <row r="31" spans="1:45" customFormat="1" ht="249" customHeight="1" x14ac:dyDescent="0.2">
      <c r="A31" s="832" t="s">
        <v>228</v>
      </c>
      <c r="B31" s="833"/>
      <c r="C31" s="833"/>
      <c r="D31" s="833"/>
      <c r="E31" s="833"/>
      <c r="F31" s="833"/>
      <c r="G31" s="833"/>
      <c r="H31" s="833"/>
      <c r="I31" s="833"/>
      <c r="J31" s="833"/>
      <c r="K31" s="833"/>
      <c r="L31" s="833"/>
      <c r="M31" s="833"/>
      <c r="N31" s="833"/>
      <c r="O31" s="833"/>
      <c r="P31" s="833"/>
      <c r="Q31" s="833"/>
      <c r="R31" s="833"/>
      <c r="S31" s="833"/>
      <c r="T31" s="833"/>
      <c r="U31" s="833"/>
      <c r="V31" s="833"/>
      <c r="W31" s="833"/>
      <c r="X31" s="833"/>
      <c r="Y31" s="833"/>
      <c r="Z31" s="833"/>
      <c r="AA31" s="833"/>
      <c r="AB31" s="833"/>
      <c r="AC31" s="834"/>
    </row>
    <row r="32" spans="1:45" customFormat="1" ht="16.149999999999999" customHeight="1" x14ac:dyDescent="0.2">
      <c r="A32" s="835" t="s">
        <v>375</v>
      </c>
      <c r="B32" s="835"/>
      <c r="C32" s="835"/>
      <c r="D32" s="835"/>
      <c r="E32" s="835"/>
      <c r="F32" s="835"/>
      <c r="G32" s="835"/>
      <c r="H32" s="326"/>
      <c r="I32" s="326"/>
      <c r="J32" s="326"/>
      <c r="K32" s="326"/>
      <c r="L32" s="326"/>
      <c r="M32" s="326"/>
      <c r="N32" s="326"/>
      <c r="O32" s="326"/>
      <c r="P32" s="326"/>
      <c r="Q32" s="326"/>
      <c r="R32" s="326"/>
      <c r="S32" s="326"/>
      <c r="T32" s="326"/>
      <c r="U32" s="326"/>
      <c r="V32" s="326"/>
      <c r="W32" s="326"/>
      <c r="X32" s="326"/>
      <c r="Y32" s="326"/>
      <c r="Z32" s="326"/>
      <c r="AA32" s="326"/>
      <c r="AB32" s="326"/>
      <c r="AC32" s="326"/>
    </row>
    <row r="33" spans="1:29" customFormat="1" ht="203.45" customHeight="1" x14ac:dyDescent="0.2">
      <c r="A33" s="832" t="s">
        <v>46</v>
      </c>
      <c r="B33" s="833"/>
      <c r="C33" s="833"/>
      <c r="D33" s="833"/>
      <c r="E33" s="833"/>
      <c r="F33" s="833"/>
      <c r="G33" s="833"/>
      <c r="H33" s="833"/>
      <c r="I33" s="833"/>
      <c r="J33" s="833"/>
      <c r="K33" s="833"/>
      <c r="L33" s="833"/>
      <c r="M33" s="833"/>
      <c r="N33" s="833"/>
      <c r="O33" s="833"/>
      <c r="P33" s="833"/>
      <c r="Q33" s="833"/>
      <c r="R33" s="833"/>
      <c r="S33" s="833"/>
      <c r="T33" s="833"/>
      <c r="U33" s="833"/>
      <c r="V33" s="833"/>
      <c r="W33" s="833"/>
      <c r="X33" s="833"/>
      <c r="Y33" s="833"/>
      <c r="Z33" s="833"/>
      <c r="AA33" s="833"/>
      <c r="AB33" s="833"/>
      <c r="AC33" s="834"/>
    </row>
    <row r="34" spans="1:29" customFormat="1" x14ac:dyDescent="0.2">
      <c r="A34" s="835" t="s">
        <v>375</v>
      </c>
      <c r="B34" s="835"/>
      <c r="C34" s="835"/>
      <c r="D34" s="835"/>
      <c r="E34" s="835"/>
      <c r="F34" s="835"/>
      <c r="G34" s="835"/>
      <c r="H34" s="326"/>
      <c r="I34" s="326"/>
      <c r="J34" s="326"/>
      <c r="K34" s="326"/>
      <c r="L34" s="326"/>
      <c r="M34" s="326"/>
      <c r="N34" s="326"/>
      <c r="O34" s="326"/>
      <c r="P34" s="326"/>
      <c r="Q34" s="326"/>
      <c r="R34" s="326"/>
      <c r="S34" s="326"/>
      <c r="T34" s="326"/>
      <c r="U34" s="326"/>
      <c r="V34" s="326"/>
      <c r="W34" s="326"/>
      <c r="X34" s="326"/>
      <c r="Y34" s="326"/>
      <c r="Z34" s="326"/>
      <c r="AA34" s="326"/>
      <c r="AB34" s="326"/>
      <c r="AC34" s="326"/>
    </row>
    <row r="35" spans="1:29" customFormat="1" ht="273.75" customHeight="1" x14ac:dyDescent="0.2">
      <c r="A35" s="535" t="s">
        <v>291</v>
      </c>
      <c r="B35" s="536"/>
      <c r="C35" s="536"/>
      <c r="D35" s="536"/>
      <c r="E35" s="536"/>
      <c r="F35" s="536"/>
      <c r="G35" s="536"/>
      <c r="H35" s="536"/>
      <c r="I35" s="536"/>
      <c r="J35" s="536"/>
      <c r="K35" s="536"/>
      <c r="L35" s="536"/>
      <c r="M35" s="536"/>
      <c r="N35" s="536"/>
      <c r="O35" s="536"/>
      <c r="P35" s="536"/>
      <c r="Q35" s="536"/>
      <c r="R35" s="536"/>
      <c r="S35" s="536"/>
      <c r="T35" s="536"/>
      <c r="U35" s="536"/>
      <c r="V35" s="536"/>
      <c r="W35" s="536"/>
      <c r="X35" s="536"/>
      <c r="Y35" s="536"/>
      <c r="Z35" s="536"/>
      <c r="AA35" s="536"/>
      <c r="AB35" s="536"/>
      <c r="AC35" s="537"/>
    </row>
    <row r="36" spans="1:29" customFormat="1" x14ac:dyDescent="0.2">
      <c r="A36" s="843" t="s">
        <v>375</v>
      </c>
      <c r="B36" s="843"/>
      <c r="C36" s="843"/>
      <c r="D36" s="843"/>
      <c r="E36" s="843"/>
      <c r="F36" s="843"/>
      <c r="G36" s="843"/>
      <c r="H36" s="326"/>
      <c r="I36" s="326"/>
      <c r="J36" s="326"/>
      <c r="K36" s="326"/>
      <c r="L36" s="326"/>
      <c r="M36" s="326"/>
      <c r="N36" s="326"/>
      <c r="O36" s="326"/>
      <c r="P36" s="326"/>
      <c r="Q36" s="326"/>
      <c r="R36" s="326"/>
      <c r="S36" s="326"/>
      <c r="T36" s="326"/>
      <c r="U36" s="326"/>
      <c r="V36" s="326"/>
      <c r="W36" s="326"/>
      <c r="X36" s="326"/>
      <c r="Y36" s="326"/>
      <c r="Z36" s="326"/>
      <c r="AA36" s="326"/>
      <c r="AB36" s="326"/>
      <c r="AC36" s="326"/>
    </row>
    <row r="37" spans="1:29" customFormat="1" ht="138" customHeight="1" x14ac:dyDescent="0.2">
      <c r="A37" s="849" t="s">
        <v>334</v>
      </c>
      <c r="B37" s="850"/>
      <c r="C37" s="850"/>
      <c r="D37" s="850"/>
      <c r="E37" s="850"/>
      <c r="F37" s="850"/>
      <c r="G37" s="850"/>
      <c r="H37" s="850"/>
      <c r="I37" s="850"/>
      <c r="J37" s="850"/>
      <c r="K37" s="850"/>
      <c r="L37" s="850"/>
      <c r="M37" s="850"/>
      <c r="N37" s="850"/>
      <c r="O37" s="850"/>
      <c r="P37" s="850"/>
      <c r="Q37" s="850"/>
      <c r="R37" s="850"/>
      <c r="S37" s="850"/>
      <c r="T37" s="850"/>
      <c r="U37" s="850"/>
      <c r="V37" s="850"/>
      <c r="W37" s="850"/>
      <c r="X37" s="850"/>
      <c r="Y37" s="850"/>
      <c r="Z37" s="850"/>
      <c r="AA37" s="850"/>
      <c r="AB37" s="850"/>
      <c r="AC37" s="851"/>
    </row>
    <row r="38" spans="1:29" customFormat="1" ht="33" customHeight="1" x14ac:dyDescent="0.2">
      <c r="A38" s="852" t="s">
        <v>335</v>
      </c>
      <c r="B38" s="853"/>
      <c r="C38" s="853"/>
      <c r="D38" s="853"/>
      <c r="E38" s="853"/>
      <c r="F38" s="853"/>
      <c r="G38" s="853"/>
      <c r="H38" s="853"/>
      <c r="I38" s="853"/>
      <c r="J38" s="853"/>
      <c r="K38" s="853"/>
      <c r="L38" s="853"/>
      <c r="M38" s="853"/>
      <c r="N38" s="853"/>
      <c r="O38" s="853"/>
      <c r="P38" s="853"/>
      <c r="Q38" s="853"/>
      <c r="R38" s="853"/>
      <c r="S38" s="853"/>
      <c r="T38" s="853"/>
      <c r="U38" s="853"/>
      <c r="V38" s="853"/>
      <c r="W38" s="853"/>
      <c r="X38" s="853"/>
      <c r="Y38" s="853"/>
      <c r="Z38" s="853"/>
      <c r="AA38" s="853"/>
      <c r="AB38" s="853"/>
      <c r="AC38" s="854"/>
    </row>
    <row r="39" spans="1:29" customFormat="1" ht="168" customHeight="1" x14ac:dyDescent="0.2">
      <c r="A39" s="845" t="s">
        <v>217</v>
      </c>
      <c r="B39" s="769"/>
      <c r="C39" s="769"/>
      <c r="D39" s="769"/>
      <c r="E39" s="769"/>
      <c r="F39" s="769"/>
      <c r="G39" s="769"/>
      <c r="H39" s="769"/>
      <c r="I39" s="769"/>
      <c r="J39" s="769"/>
      <c r="K39" s="769"/>
      <c r="L39" s="769"/>
      <c r="M39" s="769"/>
      <c r="N39" s="769"/>
      <c r="O39" s="769"/>
      <c r="P39" s="769"/>
      <c r="Q39" s="769"/>
      <c r="R39" s="769"/>
      <c r="S39" s="769"/>
      <c r="T39" s="769"/>
      <c r="U39" s="769"/>
      <c r="V39" s="769"/>
      <c r="W39" s="769"/>
      <c r="X39" s="769"/>
      <c r="Y39" s="769"/>
      <c r="Z39" s="769"/>
      <c r="AA39" s="769"/>
      <c r="AB39" s="769"/>
      <c r="AC39" s="846"/>
    </row>
    <row r="40" spans="1:29" s="482" customFormat="1" ht="371.25" customHeight="1" x14ac:dyDescent="0.2">
      <c r="A40" s="708" t="s">
        <v>553</v>
      </c>
      <c r="B40" s="709"/>
      <c r="C40" s="709"/>
      <c r="D40" s="709"/>
      <c r="E40" s="709"/>
      <c r="F40" s="709"/>
      <c r="G40" s="709"/>
      <c r="H40" s="709"/>
      <c r="I40" s="709"/>
      <c r="J40" s="709"/>
      <c r="K40" s="709"/>
      <c r="L40" s="709"/>
      <c r="M40" s="709"/>
      <c r="N40" s="709"/>
      <c r="O40" s="709"/>
      <c r="P40" s="709"/>
      <c r="Q40" s="709"/>
      <c r="R40" s="709"/>
      <c r="S40" s="709"/>
      <c r="T40" s="709"/>
      <c r="U40" s="709"/>
      <c r="V40" s="709"/>
      <c r="W40" s="709"/>
      <c r="X40" s="709"/>
      <c r="Y40" s="709"/>
      <c r="Z40" s="709"/>
      <c r="AA40" s="709"/>
      <c r="AB40" s="709"/>
      <c r="AC40" s="828"/>
    </row>
    <row r="41" spans="1:29" customFormat="1" x14ac:dyDescent="0.2">
      <c r="A41" s="836" t="s">
        <v>375</v>
      </c>
      <c r="B41" s="836"/>
      <c r="C41" s="836"/>
      <c r="D41" s="836"/>
      <c r="E41" s="836"/>
      <c r="F41" s="836"/>
      <c r="G41" s="836"/>
      <c r="H41" s="326"/>
      <c r="I41" s="326"/>
      <c r="J41" s="326"/>
      <c r="K41" s="326"/>
      <c r="L41" s="326"/>
      <c r="M41" s="326"/>
      <c r="N41" s="326"/>
      <c r="O41" s="326"/>
      <c r="P41" s="326"/>
      <c r="Q41" s="326"/>
      <c r="R41" s="326"/>
      <c r="S41" s="326"/>
      <c r="T41" s="326"/>
      <c r="U41" s="326"/>
      <c r="V41" s="326"/>
      <c r="W41" s="326"/>
      <c r="X41" s="326"/>
      <c r="Y41" s="326"/>
      <c r="Z41" s="326"/>
      <c r="AA41" s="326"/>
      <c r="AB41" s="326"/>
      <c r="AC41" s="326"/>
    </row>
    <row r="42" spans="1:29" customFormat="1" ht="40.9" customHeight="1" x14ac:dyDescent="0.2">
      <c r="A42" s="704" t="s">
        <v>347</v>
      </c>
      <c r="B42" s="705"/>
      <c r="C42" s="705"/>
      <c r="D42" s="705"/>
      <c r="E42" s="705"/>
      <c r="F42" s="705"/>
      <c r="G42" s="705"/>
      <c r="H42" s="705"/>
      <c r="I42" s="705"/>
      <c r="J42" s="705"/>
      <c r="K42" s="705"/>
      <c r="L42" s="705"/>
      <c r="M42" s="705"/>
      <c r="N42" s="705"/>
      <c r="O42" s="705"/>
      <c r="P42" s="705"/>
      <c r="Q42" s="705"/>
      <c r="R42" s="705"/>
      <c r="S42" s="705"/>
      <c r="T42" s="705"/>
      <c r="U42" s="705"/>
      <c r="V42" s="705"/>
      <c r="W42" s="705"/>
      <c r="X42" s="705"/>
      <c r="Y42" s="705"/>
      <c r="Z42" s="705"/>
      <c r="AA42" s="705"/>
      <c r="AB42" s="705"/>
      <c r="AC42" s="855"/>
    </row>
    <row r="43" spans="1:29" customFormat="1" ht="78.75" customHeight="1" x14ac:dyDescent="0.2">
      <c r="A43" s="829" t="s">
        <v>221</v>
      </c>
      <c r="B43" s="830"/>
      <c r="C43" s="830"/>
      <c r="D43" s="830"/>
      <c r="E43" s="830"/>
      <c r="F43" s="830"/>
      <c r="G43" s="830"/>
      <c r="H43" s="830"/>
      <c r="I43" s="830"/>
      <c r="J43" s="830"/>
      <c r="K43" s="830"/>
      <c r="L43" s="830"/>
      <c r="M43" s="830"/>
      <c r="N43" s="830"/>
      <c r="O43" s="830"/>
      <c r="P43" s="830"/>
      <c r="Q43" s="830"/>
      <c r="R43" s="830"/>
      <c r="S43" s="830"/>
      <c r="T43" s="830"/>
      <c r="U43" s="830"/>
      <c r="V43" s="830"/>
      <c r="W43" s="830"/>
      <c r="X43" s="830"/>
      <c r="Y43" s="830"/>
      <c r="Z43" s="830"/>
      <c r="AA43" s="830"/>
      <c r="AB43" s="830"/>
      <c r="AC43" s="831"/>
    </row>
    <row r="44" spans="1:29" customFormat="1" ht="68.25" customHeight="1" x14ac:dyDescent="0.2">
      <c r="A44" s="817" t="s">
        <v>52</v>
      </c>
      <c r="B44" s="818"/>
      <c r="C44" s="818"/>
      <c r="D44" s="818"/>
      <c r="E44" s="818"/>
      <c r="F44" s="818"/>
      <c r="G44" s="818"/>
      <c r="H44" s="818"/>
      <c r="I44" s="818"/>
      <c r="J44" s="818"/>
      <c r="K44" s="818"/>
      <c r="L44" s="818"/>
      <c r="M44" s="818"/>
      <c r="N44" s="818"/>
      <c r="O44" s="818"/>
      <c r="P44" s="818"/>
      <c r="Q44" s="818"/>
      <c r="R44" s="818"/>
      <c r="S44" s="818"/>
      <c r="T44" s="818"/>
      <c r="U44" s="818"/>
      <c r="V44" s="818"/>
      <c r="W44" s="818"/>
      <c r="X44" s="818"/>
      <c r="Y44" s="818"/>
      <c r="Z44" s="818"/>
      <c r="AA44" s="818"/>
      <c r="AB44" s="818"/>
      <c r="AC44" s="819"/>
    </row>
    <row r="45" spans="1:29" customFormat="1" ht="81.75" customHeight="1" x14ac:dyDescent="0.2">
      <c r="A45" s="709" t="s">
        <v>348</v>
      </c>
      <c r="B45" s="709"/>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828"/>
    </row>
    <row r="46" spans="1:29" customFormat="1" x14ac:dyDescent="0.2">
      <c r="A46" s="835" t="s">
        <v>375</v>
      </c>
      <c r="B46" s="835"/>
      <c r="C46" s="835"/>
      <c r="D46" s="835"/>
      <c r="E46" s="835"/>
      <c r="F46" s="835"/>
      <c r="G46" s="835"/>
      <c r="H46" s="346"/>
      <c r="I46" s="346"/>
      <c r="J46" s="346"/>
      <c r="K46" s="346"/>
      <c r="L46" s="346"/>
      <c r="M46" s="346"/>
      <c r="N46" s="346"/>
      <c r="O46" s="346"/>
      <c r="P46" s="346"/>
      <c r="Q46" s="346"/>
      <c r="R46" s="346"/>
      <c r="S46" s="346"/>
      <c r="T46" s="346"/>
      <c r="U46" s="346"/>
      <c r="V46" s="346"/>
      <c r="W46" s="346"/>
      <c r="X46" s="346"/>
      <c r="Y46" s="346"/>
      <c r="Z46" s="346"/>
      <c r="AA46" s="346"/>
      <c r="AB46" s="346"/>
      <c r="AC46" s="347"/>
    </row>
    <row r="47" spans="1:29" customFormat="1" ht="135.75" customHeight="1" x14ac:dyDescent="0.2">
      <c r="A47" s="706" t="s">
        <v>349</v>
      </c>
      <c r="B47" s="707"/>
      <c r="C47" s="707"/>
      <c r="D47" s="707"/>
      <c r="E47" s="707"/>
      <c r="F47" s="707"/>
      <c r="G47" s="707"/>
      <c r="H47" s="707"/>
      <c r="I47" s="707"/>
      <c r="J47" s="707"/>
      <c r="K47" s="707"/>
      <c r="L47" s="707"/>
      <c r="M47" s="707"/>
      <c r="N47" s="707"/>
      <c r="O47" s="707"/>
      <c r="P47" s="707"/>
      <c r="Q47" s="707"/>
      <c r="R47" s="707"/>
      <c r="S47" s="707"/>
      <c r="T47" s="707"/>
      <c r="U47" s="707"/>
      <c r="V47" s="707"/>
      <c r="W47" s="707"/>
      <c r="X47" s="707"/>
      <c r="Y47" s="707"/>
      <c r="Z47" s="707"/>
      <c r="AA47" s="707"/>
      <c r="AB47" s="707"/>
      <c r="AC47" s="820"/>
    </row>
    <row r="48" spans="1:29" customFormat="1" x14ac:dyDescent="0.2">
      <c r="A48" s="835" t="s">
        <v>375</v>
      </c>
      <c r="B48" s="835"/>
      <c r="C48" s="835"/>
      <c r="D48" s="835"/>
      <c r="E48" s="835"/>
      <c r="F48" s="835"/>
      <c r="G48" s="835"/>
      <c r="H48" s="326"/>
      <c r="I48" s="326"/>
      <c r="J48" s="326"/>
      <c r="K48" s="326"/>
      <c r="L48" s="326"/>
      <c r="M48" s="326"/>
      <c r="N48" s="326"/>
      <c r="O48" s="326"/>
      <c r="P48" s="326"/>
      <c r="Q48" s="326"/>
      <c r="R48" s="326"/>
      <c r="S48" s="326"/>
      <c r="T48" s="326"/>
      <c r="U48" s="326"/>
      <c r="V48" s="326"/>
      <c r="W48" s="326"/>
      <c r="X48" s="326"/>
      <c r="Y48" s="326"/>
      <c r="Z48" s="326"/>
      <c r="AA48" s="326"/>
      <c r="AB48" s="326"/>
      <c r="AC48" s="326"/>
    </row>
    <row r="49" spans="1:29" customFormat="1" ht="172.15" customHeight="1" x14ac:dyDescent="0.2">
      <c r="A49" s="649" t="s">
        <v>222</v>
      </c>
      <c r="B49" s="650"/>
      <c r="C49" s="650"/>
      <c r="D49" s="650"/>
      <c r="E49" s="650"/>
      <c r="F49" s="650"/>
      <c r="G49" s="650"/>
      <c r="H49" s="650"/>
      <c r="I49" s="650"/>
      <c r="J49" s="650"/>
      <c r="K49" s="650"/>
      <c r="L49" s="650"/>
      <c r="M49" s="650"/>
      <c r="N49" s="650"/>
      <c r="O49" s="650"/>
      <c r="P49" s="650"/>
      <c r="Q49" s="650"/>
      <c r="R49" s="650"/>
      <c r="S49" s="650"/>
      <c r="T49" s="650"/>
      <c r="U49" s="650"/>
      <c r="V49" s="650"/>
      <c r="W49" s="650"/>
      <c r="X49" s="650"/>
      <c r="Y49" s="650"/>
      <c r="Z49" s="650"/>
      <c r="AA49" s="650"/>
      <c r="AB49" s="650"/>
      <c r="AC49" s="651"/>
    </row>
    <row r="50" spans="1:29" customFormat="1" ht="72" customHeight="1" x14ac:dyDescent="0.2">
      <c r="A50" s="821" t="s">
        <v>303</v>
      </c>
      <c r="B50" s="822"/>
      <c r="C50" s="822"/>
      <c r="D50" s="822"/>
      <c r="E50" s="822"/>
      <c r="F50" s="822"/>
      <c r="G50" s="822"/>
      <c r="H50" s="822"/>
      <c r="I50" s="822"/>
      <c r="J50" s="822"/>
      <c r="K50" s="822"/>
      <c r="L50" s="822"/>
      <c r="M50" s="822"/>
      <c r="N50" s="822"/>
      <c r="O50" s="822"/>
      <c r="P50" s="822"/>
      <c r="Q50" s="822"/>
      <c r="R50" s="822"/>
      <c r="S50" s="822"/>
      <c r="T50" s="822"/>
      <c r="U50" s="822"/>
      <c r="V50" s="822"/>
      <c r="W50" s="822"/>
      <c r="X50" s="822"/>
      <c r="Y50" s="822"/>
      <c r="Z50" s="822"/>
      <c r="AA50" s="822"/>
      <c r="AB50" s="822"/>
      <c r="AC50" s="823"/>
    </row>
    <row r="51" spans="1:29" customFormat="1" x14ac:dyDescent="0.2">
      <c r="A51" s="835" t="s">
        <v>375</v>
      </c>
      <c r="B51" s="835"/>
      <c r="C51" s="835"/>
      <c r="D51" s="835"/>
      <c r="E51" s="835"/>
      <c r="F51" s="835"/>
      <c r="G51" s="835"/>
      <c r="H51" s="326"/>
      <c r="I51" s="326"/>
      <c r="J51" s="326"/>
      <c r="K51" s="326"/>
      <c r="L51" s="326"/>
      <c r="M51" s="326"/>
      <c r="N51" s="326"/>
      <c r="O51" s="326"/>
      <c r="P51" s="326"/>
      <c r="Q51" s="326"/>
      <c r="R51" s="326"/>
      <c r="S51" s="326"/>
      <c r="T51" s="326"/>
      <c r="U51" s="326"/>
      <c r="V51" s="326"/>
      <c r="W51" s="326"/>
      <c r="X51" s="326"/>
      <c r="Y51" s="326"/>
      <c r="Z51" s="326"/>
      <c r="AA51" s="326"/>
      <c r="AB51" s="326"/>
      <c r="AC51" s="326"/>
    </row>
    <row r="52" spans="1:29" customFormat="1" ht="409.15" customHeight="1" x14ac:dyDescent="0.2">
      <c r="A52" s="725" t="s">
        <v>296</v>
      </c>
      <c r="B52" s="726"/>
      <c r="C52" s="726"/>
      <c r="D52" s="726"/>
      <c r="E52" s="726"/>
      <c r="F52" s="726"/>
      <c r="G52" s="726"/>
      <c r="H52" s="726"/>
      <c r="I52" s="726"/>
      <c r="J52" s="726"/>
      <c r="K52" s="726"/>
      <c r="L52" s="726"/>
      <c r="M52" s="726"/>
      <c r="N52" s="726"/>
      <c r="O52" s="726"/>
      <c r="P52" s="726"/>
      <c r="Q52" s="726"/>
      <c r="R52" s="726"/>
      <c r="S52" s="726"/>
      <c r="T52" s="726"/>
      <c r="U52" s="726"/>
      <c r="V52" s="726"/>
      <c r="W52" s="726"/>
      <c r="X52" s="726"/>
      <c r="Y52" s="726"/>
      <c r="Z52" s="726"/>
      <c r="AA52" s="726"/>
      <c r="AB52" s="726"/>
      <c r="AC52" s="824"/>
    </row>
    <row r="53" spans="1:29" customFormat="1" ht="69.75" customHeight="1" x14ac:dyDescent="0.2">
      <c r="A53" s="825" t="s">
        <v>295</v>
      </c>
      <c r="B53" s="826"/>
      <c r="C53" s="826"/>
      <c r="D53" s="826"/>
      <c r="E53" s="826"/>
      <c r="F53" s="826"/>
      <c r="G53" s="826"/>
      <c r="H53" s="826"/>
      <c r="I53" s="826"/>
      <c r="J53" s="826"/>
      <c r="K53" s="826"/>
      <c r="L53" s="826"/>
      <c r="M53" s="826"/>
      <c r="N53" s="826"/>
      <c r="O53" s="826"/>
      <c r="P53" s="826"/>
      <c r="Q53" s="826"/>
      <c r="R53" s="826"/>
      <c r="S53" s="826"/>
      <c r="T53" s="826"/>
      <c r="U53" s="826"/>
      <c r="V53" s="826"/>
      <c r="W53" s="826"/>
      <c r="X53" s="826"/>
      <c r="Y53" s="826"/>
      <c r="Z53" s="826"/>
      <c r="AA53" s="826"/>
      <c r="AB53" s="826"/>
      <c r="AC53" s="827"/>
    </row>
    <row r="54" spans="1:29" customFormat="1" x14ac:dyDescent="0.2">
      <c r="A54" s="835" t="s">
        <v>375</v>
      </c>
      <c r="B54" s="835"/>
      <c r="C54" s="835"/>
      <c r="D54" s="835"/>
      <c r="E54" s="835"/>
      <c r="F54" s="835"/>
      <c r="G54" s="835"/>
      <c r="H54" s="326"/>
      <c r="I54" s="326"/>
      <c r="J54" s="326"/>
      <c r="K54" s="326"/>
      <c r="L54" s="326"/>
      <c r="M54" s="326"/>
      <c r="N54" s="326"/>
      <c r="O54" s="326"/>
      <c r="P54" s="326"/>
      <c r="Q54" s="326"/>
      <c r="R54" s="326"/>
      <c r="S54" s="326"/>
      <c r="T54" s="326"/>
      <c r="U54" s="326"/>
      <c r="V54" s="326"/>
      <c r="W54" s="326"/>
      <c r="X54" s="326"/>
      <c r="Y54" s="326"/>
      <c r="Z54" s="326"/>
      <c r="AA54" s="326"/>
      <c r="AB54" s="326"/>
      <c r="AC54" s="326"/>
    </row>
    <row r="55" spans="1:29" customFormat="1" ht="129.75" customHeight="1" x14ac:dyDescent="0.2">
      <c r="A55" s="814" t="s">
        <v>254</v>
      </c>
      <c r="B55" s="815"/>
      <c r="C55" s="815"/>
      <c r="D55" s="815"/>
      <c r="E55" s="815"/>
      <c r="F55" s="815"/>
      <c r="G55" s="815"/>
      <c r="H55" s="815"/>
      <c r="I55" s="815"/>
      <c r="J55" s="815"/>
      <c r="K55" s="815"/>
      <c r="L55" s="815"/>
      <c r="M55" s="815"/>
      <c r="N55" s="815"/>
      <c r="O55" s="815"/>
      <c r="P55" s="815"/>
      <c r="Q55" s="815"/>
      <c r="R55" s="815"/>
      <c r="S55" s="815"/>
      <c r="T55" s="815"/>
      <c r="U55" s="815"/>
      <c r="V55" s="815"/>
      <c r="W55" s="815"/>
      <c r="X55" s="815"/>
      <c r="Y55" s="815"/>
      <c r="Z55" s="815"/>
      <c r="AA55" s="815"/>
      <c r="AB55" s="815"/>
      <c r="AC55" s="816"/>
    </row>
    <row r="56" spans="1:29" x14ac:dyDescent="0.2">
      <c r="A56" s="843" t="s">
        <v>375</v>
      </c>
      <c r="B56" s="843"/>
      <c r="C56" s="843"/>
      <c r="D56" s="843"/>
      <c r="E56" s="843"/>
      <c r="F56" s="843"/>
      <c r="G56" s="843"/>
      <c r="H56" s="353"/>
      <c r="I56" s="353"/>
      <c r="J56" s="353"/>
      <c r="K56" s="353"/>
      <c r="L56" s="353"/>
      <c r="M56" s="353"/>
      <c r="N56" s="353"/>
      <c r="O56" s="353"/>
      <c r="P56" s="353"/>
      <c r="Q56" s="353"/>
      <c r="R56" s="353"/>
      <c r="S56" s="353"/>
      <c r="T56" s="353"/>
      <c r="U56" s="353"/>
      <c r="V56" s="353"/>
      <c r="W56" s="353"/>
      <c r="X56" s="353"/>
      <c r="Y56" s="353"/>
      <c r="Z56" s="353"/>
      <c r="AA56" s="353"/>
      <c r="AB56" s="353"/>
      <c r="AC56" s="353"/>
    </row>
    <row r="57" spans="1:29" ht="24" customHeight="1" x14ac:dyDescent="0.2">
      <c r="A57" s="680" t="s">
        <v>534</v>
      </c>
      <c r="B57" s="680"/>
      <c r="C57" s="680"/>
      <c r="D57" s="680"/>
      <c r="E57" s="680"/>
      <c r="F57" s="680"/>
      <c r="G57" s="680"/>
      <c r="H57" s="680"/>
      <c r="I57" s="680"/>
      <c r="J57" s="680"/>
      <c r="K57" s="680"/>
      <c r="L57" s="680"/>
      <c r="M57" s="680"/>
      <c r="N57" s="680"/>
      <c r="O57" s="680"/>
      <c r="P57" s="680"/>
      <c r="Q57" s="680"/>
      <c r="R57" s="680"/>
      <c r="S57" s="680"/>
      <c r="T57" s="680"/>
      <c r="U57" s="680"/>
      <c r="V57" s="680"/>
      <c r="W57" s="680"/>
      <c r="X57" s="680"/>
      <c r="Y57" s="680"/>
      <c r="Z57" s="680"/>
      <c r="AA57" s="680"/>
      <c r="AB57" s="680"/>
      <c r="AC57" s="680"/>
    </row>
    <row r="58" spans="1:29" hidden="1" x14ac:dyDescent="0.2">
      <c r="A58" s="327"/>
      <c r="B58" s="327"/>
      <c r="C58" s="327"/>
      <c r="D58" s="327"/>
      <c r="E58" s="327"/>
      <c r="F58" s="327"/>
      <c r="G58" s="327"/>
      <c r="H58" s="327"/>
      <c r="I58" s="327"/>
      <c r="J58" s="327"/>
      <c r="K58" s="327"/>
      <c r="L58" s="327"/>
      <c r="M58" s="327"/>
      <c r="N58" s="327"/>
      <c r="O58" s="327"/>
      <c r="P58" s="327"/>
      <c r="Q58" s="327"/>
      <c r="R58" s="327"/>
      <c r="S58" s="327"/>
      <c r="T58" s="327"/>
      <c r="U58" s="327"/>
      <c r="V58" s="327"/>
      <c r="W58" s="327"/>
      <c r="X58" s="327"/>
      <c r="Y58" s="327"/>
      <c r="Z58" s="327"/>
      <c r="AA58" s="327"/>
      <c r="AB58" s="327"/>
      <c r="AC58" s="327"/>
    </row>
    <row r="59" spans="1:29" ht="81.75" customHeight="1" x14ac:dyDescent="0.2">
      <c r="A59" s="814" t="s">
        <v>526</v>
      </c>
      <c r="B59" s="815"/>
      <c r="C59" s="815"/>
      <c r="D59" s="815"/>
      <c r="E59" s="815"/>
      <c r="F59" s="815"/>
      <c r="G59" s="815"/>
      <c r="H59" s="815"/>
      <c r="I59" s="815"/>
      <c r="J59" s="815"/>
      <c r="K59" s="815"/>
      <c r="L59" s="815"/>
      <c r="M59" s="815"/>
      <c r="N59" s="815"/>
      <c r="O59" s="815"/>
      <c r="P59" s="815"/>
      <c r="Q59" s="815"/>
      <c r="R59" s="815"/>
      <c r="S59" s="815"/>
      <c r="T59" s="815"/>
      <c r="U59" s="815"/>
      <c r="V59" s="815"/>
      <c r="W59" s="815"/>
      <c r="X59" s="815"/>
      <c r="Y59" s="815"/>
      <c r="Z59" s="815"/>
      <c r="AA59" s="815"/>
      <c r="AB59" s="815"/>
      <c r="AC59" s="816"/>
    </row>
    <row r="60" spans="1:29" x14ac:dyDescent="0.2">
      <c r="A60" s="847" t="s">
        <v>375</v>
      </c>
      <c r="B60" s="847"/>
      <c r="C60" s="847"/>
      <c r="D60" s="847"/>
      <c r="E60" s="847"/>
      <c r="F60" s="847"/>
      <c r="G60" s="847"/>
      <c r="H60" s="417"/>
      <c r="I60" s="417"/>
      <c r="J60" s="417"/>
      <c r="K60" s="417"/>
      <c r="L60" s="417"/>
      <c r="M60" s="417"/>
      <c r="N60" s="417"/>
      <c r="O60" s="417"/>
      <c r="P60" s="417"/>
      <c r="Q60" s="417"/>
      <c r="R60" s="417"/>
      <c r="S60" s="417"/>
      <c r="T60" s="417"/>
      <c r="U60" s="417"/>
      <c r="V60" s="417"/>
      <c r="W60" s="417"/>
      <c r="X60" s="417"/>
      <c r="Y60" s="417"/>
      <c r="Z60" s="417"/>
      <c r="AA60" s="417"/>
      <c r="AB60" s="417"/>
      <c r="AC60" s="417"/>
    </row>
    <row r="61" spans="1:29" x14ac:dyDescent="0.2">
      <c r="A61" s="327"/>
      <c r="B61" s="327"/>
      <c r="C61" s="327"/>
      <c r="D61" s="327"/>
      <c r="E61" s="327"/>
      <c r="F61" s="327"/>
      <c r="G61" s="327"/>
      <c r="H61" s="327"/>
      <c r="I61" s="327"/>
      <c r="J61" s="327"/>
      <c r="K61" s="327"/>
      <c r="L61" s="327"/>
      <c r="M61" s="327"/>
      <c r="N61" s="327"/>
      <c r="O61" s="327"/>
      <c r="P61" s="327"/>
      <c r="Q61" s="327"/>
      <c r="R61" s="327"/>
      <c r="S61" s="327"/>
      <c r="T61" s="327"/>
      <c r="U61" s="327"/>
      <c r="V61" s="327"/>
      <c r="W61" s="327"/>
      <c r="X61" s="327"/>
      <c r="Y61" s="327"/>
      <c r="Z61" s="327"/>
      <c r="AA61" s="327"/>
      <c r="AB61" s="327"/>
      <c r="AC61" s="327"/>
    </row>
    <row r="62" spans="1:29" x14ac:dyDescent="0.2">
      <c r="A62" s="327"/>
      <c r="B62" s="327"/>
      <c r="C62" s="327"/>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27"/>
      <c r="AC62" s="327"/>
    </row>
    <row r="63" spans="1:29" x14ac:dyDescent="0.2">
      <c r="A63" s="327"/>
      <c r="B63" s="327"/>
      <c r="C63" s="327"/>
      <c r="D63" s="327"/>
      <c r="E63" s="327"/>
      <c r="F63" s="327"/>
      <c r="G63" s="327"/>
      <c r="H63" s="327"/>
      <c r="I63" s="327"/>
      <c r="J63" s="327"/>
      <c r="K63" s="327"/>
      <c r="L63" s="327"/>
      <c r="M63" s="327"/>
      <c r="N63" s="327"/>
      <c r="O63" s="327"/>
      <c r="P63" s="327"/>
      <c r="Q63" s="327"/>
      <c r="R63" s="327"/>
      <c r="S63" s="327"/>
      <c r="T63" s="327"/>
      <c r="U63" s="327"/>
      <c r="V63" s="327"/>
      <c r="W63" s="327"/>
      <c r="X63" s="327"/>
      <c r="Y63" s="327"/>
      <c r="Z63" s="327"/>
      <c r="AA63" s="327"/>
      <c r="AB63" s="327"/>
      <c r="AC63" s="327"/>
    </row>
    <row r="64" spans="1:29" x14ac:dyDescent="0.2">
      <c r="A64" s="327"/>
      <c r="B64" s="327"/>
      <c r="C64" s="327"/>
      <c r="D64" s="327"/>
      <c r="E64" s="327"/>
      <c r="F64" s="327"/>
      <c r="G64" s="327"/>
      <c r="H64" s="327"/>
      <c r="I64" s="327"/>
      <c r="J64" s="327"/>
      <c r="K64" s="327"/>
      <c r="L64" s="327"/>
      <c r="M64" s="327"/>
      <c r="N64" s="327"/>
      <c r="O64" s="327"/>
      <c r="P64" s="327"/>
      <c r="Q64" s="327"/>
      <c r="R64" s="327"/>
      <c r="S64" s="327"/>
      <c r="T64" s="327"/>
      <c r="U64" s="327"/>
      <c r="V64" s="327"/>
      <c r="W64" s="327"/>
      <c r="X64" s="327"/>
      <c r="Y64" s="327"/>
      <c r="Z64" s="327"/>
      <c r="AA64" s="327"/>
      <c r="AB64" s="327"/>
      <c r="AC64" s="327"/>
    </row>
    <row r="65" spans="1:29" x14ac:dyDescent="0.2">
      <c r="A65" s="327"/>
      <c r="B65" s="327"/>
      <c r="C65" s="327"/>
      <c r="D65" s="327"/>
      <c r="E65" s="327"/>
      <c r="F65" s="327"/>
      <c r="G65" s="327"/>
      <c r="H65" s="327"/>
      <c r="I65" s="327"/>
      <c r="J65" s="327"/>
      <c r="K65" s="327"/>
      <c r="L65" s="327"/>
      <c r="M65" s="327"/>
      <c r="N65" s="327"/>
      <c r="O65" s="327"/>
      <c r="P65" s="327"/>
      <c r="Q65" s="327"/>
      <c r="R65" s="327"/>
      <c r="S65" s="327"/>
      <c r="T65" s="327"/>
      <c r="U65" s="327"/>
      <c r="V65" s="327"/>
      <c r="W65" s="327"/>
      <c r="X65" s="327"/>
      <c r="Y65" s="327"/>
      <c r="Z65" s="327"/>
      <c r="AA65" s="327"/>
      <c r="AB65" s="327"/>
      <c r="AC65" s="327"/>
    </row>
    <row r="66" spans="1:29" x14ac:dyDescent="0.2">
      <c r="A66" s="327"/>
      <c r="B66" s="327"/>
      <c r="C66" s="327"/>
      <c r="D66" s="327"/>
      <c r="E66" s="327"/>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row>
    <row r="67" spans="1:29" x14ac:dyDescent="0.2">
      <c r="A67" s="327"/>
      <c r="B67" s="327"/>
      <c r="C67" s="327"/>
      <c r="D67" s="327"/>
      <c r="E67" s="327"/>
      <c r="F67" s="327"/>
      <c r="G67" s="327"/>
      <c r="H67" s="327"/>
      <c r="I67" s="327"/>
      <c r="J67" s="327"/>
      <c r="K67" s="327"/>
      <c r="L67" s="327"/>
      <c r="M67" s="327"/>
      <c r="N67" s="327"/>
      <c r="O67" s="327"/>
      <c r="P67" s="327"/>
      <c r="Q67" s="327"/>
      <c r="R67" s="327"/>
      <c r="S67" s="327"/>
      <c r="T67" s="327"/>
      <c r="U67" s="327"/>
      <c r="V67" s="327"/>
      <c r="W67" s="327"/>
      <c r="X67" s="327"/>
      <c r="Y67" s="327"/>
      <c r="Z67" s="327"/>
      <c r="AA67" s="327"/>
      <c r="AB67" s="327"/>
      <c r="AC67" s="327"/>
    </row>
    <row r="68" spans="1:29" x14ac:dyDescent="0.2">
      <c r="A68" s="327"/>
      <c r="B68" s="327"/>
      <c r="C68" s="327"/>
      <c r="D68" s="327"/>
      <c r="E68" s="327"/>
      <c r="F68" s="327"/>
      <c r="G68" s="327"/>
      <c r="H68" s="327"/>
      <c r="I68" s="327"/>
      <c r="J68" s="327"/>
      <c r="K68" s="327"/>
      <c r="L68" s="327"/>
      <c r="M68" s="327"/>
      <c r="N68" s="327"/>
      <c r="O68" s="327"/>
      <c r="P68" s="327"/>
      <c r="Q68" s="327"/>
      <c r="R68" s="327"/>
      <c r="S68" s="327"/>
      <c r="T68" s="327"/>
      <c r="U68" s="327"/>
      <c r="V68" s="327"/>
      <c r="W68" s="327"/>
      <c r="X68" s="327"/>
      <c r="Y68" s="327"/>
      <c r="Z68" s="327"/>
      <c r="AA68" s="327"/>
      <c r="AB68" s="327"/>
      <c r="AC68" s="327"/>
    </row>
    <row r="69" spans="1:29" x14ac:dyDescent="0.2">
      <c r="A69" s="327"/>
      <c r="B69" s="327"/>
      <c r="C69" s="327"/>
      <c r="D69" s="327"/>
      <c r="E69" s="327"/>
      <c r="F69" s="327"/>
      <c r="G69" s="327"/>
      <c r="H69" s="327"/>
      <c r="I69" s="327"/>
      <c r="J69" s="327"/>
      <c r="K69" s="327"/>
      <c r="L69" s="327"/>
      <c r="M69" s="327"/>
      <c r="N69" s="327"/>
      <c r="O69" s="327"/>
      <c r="P69" s="327"/>
      <c r="Q69" s="327"/>
      <c r="R69" s="327"/>
      <c r="S69" s="327"/>
      <c r="T69" s="327"/>
      <c r="U69" s="327"/>
      <c r="V69" s="327"/>
      <c r="W69" s="327"/>
      <c r="X69" s="327"/>
      <c r="Y69" s="327"/>
      <c r="Z69" s="327"/>
      <c r="AA69" s="327"/>
      <c r="AB69" s="327"/>
      <c r="AC69" s="327"/>
    </row>
    <row r="70" spans="1:29" x14ac:dyDescent="0.2">
      <c r="A70" s="327"/>
      <c r="B70" s="327"/>
      <c r="C70" s="327"/>
      <c r="D70" s="327"/>
      <c r="E70" s="327"/>
      <c r="F70" s="327"/>
      <c r="G70" s="327"/>
      <c r="H70" s="327"/>
      <c r="I70" s="327"/>
      <c r="J70" s="327"/>
      <c r="K70" s="327"/>
      <c r="L70" s="327"/>
      <c r="M70" s="327"/>
      <c r="N70" s="327"/>
      <c r="O70" s="327"/>
      <c r="P70" s="327"/>
      <c r="Q70" s="327"/>
      <c r="R70" s="327"/>
      <c r="S70" s="327"/>
      <c r="T70" s="327"/>
      <c r="U70" s="327"/>
      <c r="V70" s="327"/>
      <c r="W70" s="327"/>
      <c r="X70" s="327"/>
      <c r="Y70" s="327"/>
      <c r="Z70" s="327"/>
      <c r="AA70" s="327"/>
      <c r="AB70" s="327"/>
      <c r="AC70" s="327"/>
    </row>
    <row r="71" spans="1:29" x14ac:dyDescent="0.2">
      <c r="A71" s="327"/>
      <c r="B71" s="327"/>
      <c r="C71" s="327"/>
      <c r="D71" s="327"/>
      <c r="E71" s="327"/>
      <c r="F71" s="327"/>
      <c r="G71" s="327"/>
      <c r="H71" s="327"/>
      <c r="I71" s="327"/>
      <c r="J71" s="327"/>
      <c r="K71" s="327"/>
      <c r="L71" s="327"/>
      <c r="M71" s="327"/>
      <c r="N71" s="327"/>
      <c r="O71" s="327"/>
      <c r="P71" s="327"/>
      <c r="Q71" s="327"/>
      <c r="R71" s="327"/>
      <c r="S71" s="327"/>
      <c r="T71" s="327"/>
      <c r="U71" s="327"/>
      <c r="V71" s="327"/>
      <c r="W71" s="327"/>
      <c r="X71" s="327"/>
      <c r="Y71" s="327"/>
      <c r="Z71" s="327"/>
      <c r="AA71" s="327"/>
      <c r="AB71" s="327"/>
      <c r="AC71" s="327"/>
    </row>
    <row r="72" spans="1:29" x14ac:dyDescent="0.2">
      <c r="A72" s="327"/>
      <c r="B72" s="327"/>
      <c r="C72" s="327"/>
      <c r="D72" s="327"/>
      <c r="E72" s="327"/>
      <c r="F72" s="327"/>
      <c r="G72" s="327"/>
      <c r="H72" s="327"/>
      <c r="I72" s="327"/>
      <c r="J72" s="327"/>
      <c r="K72" s="327"/>
      <c r="L72" s="327"/>
      <c r="M72" s="327"/>
      <c r="N72" s="327"/>
      <c r="O72" s="327"/>
      <c r="P72" s="327"/>
      <c r="Q72" s="327"/>
      <c r="R72" s="327"/>
      <c r="S72" s="327"/>
      <c r="T72" s="327"/>
      <c r="U72" s="327"/>
      <c r="V72" s="327"/>
      <c r="W72" s="327"/>
      <c r="X72" s="327"/>
      <c r="Y72" s="327"/>
      <c r="Z72" s="327"/>
      <c r="AA72" s="327"/>
      <c r="AB72" s="327"/>
      <c r="AC72" s="327"/>
    </row>
    <row r="73" spans="1:29" x14ac:dyDescent="0.2">
      <c r="A73" s="327"/>
      <c r="B73" s="327"/>
      <c r="C73" s="327"/>
      <c r="D73" s="327"/>
      <c r="E73" s="327"/>
      <c r="F73" s="327"/>
      <c r="G73" s="327"/>
      <c r="H73" s="327"/>
      <c r="I73" s="327"/>
      <c r="J73" s="327"/>
      <c r="K73" s="327"/>
      <c r="L73" s="327"/>
      <c r="M73" s="327"/>
      <c r="N73" s="327"/>
      <c r="O73" s="327"/>
      <c r="P73" s="327"/>
      <c r="Q73" s="327"/>
      <c r="R73" s="327"/>
      <c r="S73" s="327"/>
      <c r="T73" s="327"/>
      <c r="U73" s="327"/>
      <c r="V73" s="327"/>
      <c r="W73" s="327"/>
      <c r="X73" s="327"/>
      <c r="Y73" s="327"/>
      <c r="Z73" s="327"/>
      <c r="AA73" s="327"/>
      <c r="AB73" s="327"/>
      <c r="AC73" s="327"/>
    </row>
    <row r="74" spans="1:29" x14ac:dyDescent="0.2">
      <c r="A74" s="327"/>
      <c r="B74" s="327"/>
      <c r="C74" s="327"/>
      <c r="D74" s="327"/>
      <c r="E74" s="327"/>
      <c r="F74" s="327"/>
      <c r="G74" s="327"/>
      <c r="H74" s="327"/>
      <c r="I74" s="327"/>
      <c r="J74" s="327"/>
      <c r="K74" s="327"/>
      <c r="L74" s="327"/>
      <c r="M74" s="327"/>
      <c r="N74" s="327"/>
      <c r="O74" s="327"/>
      <c r="P74" s="327"/>
      <c r="Q74" s="327"/>
      <c r="R74" s="327"/>
      <c r="S74" s="327"/>
      <c r="T74" s="327"/>
      <c r="U74" s="327"/>
      <c r="V74" s="327"/>
      <c r="W74" s="327"/>
      <c r="X74" s="327"/>
      <c r="Y74" s="327"/>
      <c r="Z74" s="327"/>
      <c r="AA74" s="327"/>
      <c r="AB74" s="327"/>
      <c r="AC74" s="327"/>
    </row>
    <row r="75" spans="1:29" x14ac:dyDescent="0.2">
      <c r="A75" s="327"/>
      <c r="B75" s="327"/>
      <c r="C75" s="327"/>
      <c r="D75" s="327"/>
      <c r="E75" s="327"/>
      <c r="F75" s="327"/>
      <c r="G75" s="327"/>
      <c r="H75" s="327"/>
      <c r="I75" s="327"/>
      <c r="J75" s="327"/>
      <c r="K75" s="327"/>
      <c r="L75" s="327"/>
      <c r="M75" s="327"/>
      <c r="N75" s="327"/>
      <c r="O75" s="327"/>
      <c r="P75" s="327"/>
      <c r="Q75" s="327"/>
      <c r="R75" s="327"/>
      <c r="S75" s="327"/>
      <c r="T75" s="327"/>
      <c r="U75" s="327"/>
      <c r="V75" s="327"/>
      <c r="W75" s="327"/>
      <c r="X75" s="327"/>
      <c r="Y75" s="327"/>
      <c r="Z75" s="327"/>
      <c r="AA75" s="327"/>
      <c r="AB75" s="327"/>
      <c r="AC75" s="327"/>
    </row>
    <row r="76" spans="1:29" x14ac:dyDescent="0.2">
      <c r="A76" s="327"/>
      <c r="B76" s="327"/>
      <c r="C76" s="327"/>
      <c r="D76" s="327"/>
      <c r="E76" s="327"/>
      <c r="F76" s="327"/>
      <c r="G76" s="327"/>
      <c r="H76" s="327"/>
      <c r="I76" s="327"/>
      <c r="J76" s="327"/>
      <c r="K76" s="327"/>
      <c r="L76" s="327"/>
      <c r="M76" s="327"/>
      <c r="N76" s="327"/>
      <c r="O76" s="327"/>
      <c r="P76" s="327"/>
      <c r="Q76" s="327"/>
      <c r="R76" s="327"/>
      <c r="S76" s="327"/>
      <c r="T76" s="327"/>
      <c r="U76" s="327"/>
      <c r="V76" s="327"/>
      <c r="W76" s="327"/>
      <c r="X76" s="327"/>
      <c r="Y76" s="327"/>
      <c r="Z76" s="327"/>
      <c r="AA76" s="327"/>
      <c r="AB76" s="327"/>
      <c r="AC76" s="327"/>
    </row>
    <row r="77" spans="1:29" x14ac:dyDescent="0.2">
      <c r="A77" s="327"/>
      <c r="B77" s="327"/>
      <c r="C77" s="327"/>
      <c r="D77" s="327"/>
      <c r="E77" s="327"/>
      <c r="F77" s="327"/>
      <c r="G77" s="327"/>
      <c r="H77" s="327"/>
      <c r="I77" s="327"/>
      <c r="J77" s="327"/>
      <c r="K77" s="327"/>
      <c r="L77" s="327"/>
      <c r="M77" s="327"/>
      <c r="N77" s="327"/>
      <c r="O77" s="327"/>
      <c r="P77" s="327"/>
      <c r="Q77" s="327"/>
      <c r="R77" s="327"/>
      <c r="S77" s="327"/>
      <c r="T77" s="327"/>
      <c r="U77" s="327"/>
      <c r="V77" s="327"/>
      <c r="W77" s="327"/>
      <c r="X77" s="327"/>
      <c r="Y77" s="327"/>
      <c r="Z77" s="327"/>
      <c r="AA77" s="327"/>
      <c r="AB77" s="327"/>
      <c r="AC77" s="327"/>
    </row>
    <row r="78" spans="1:29" x14ac:dyDescent="0.2">
      <c r="A78" s="327"/>
      <c r="B78" s="327"/>
      <c r="C78" s="327"/>
      <c r="D78" s="327"/>
      <c r="E78" s="327"/>
      <c r="F78" s="327"/>
      <c r="G78" s="327"/>
      <c r="H78" s="327"/>
      <c r="I78" s="327"/>
      <c r="J78" s="327"/>
      <c r="K78" s="327"/>
      <c r="L78" s="327"/>
      <c r="M78" s="327"/>
      <c r="N78" s="327"/>
      <c r="O78" s="327"/>
      <c r="P78" s="327"/>
      <c r="Q78" s="327"/>
      <c r="R78" s="327"/>
      <c r="S78" s="327"/>
      <c r="T78" s="327"/>
      <c r="U78" s="327"/>
      <c r="V78" s="327"/>
      <c r="W78" s="327"/>
      <c r="X78" s="327"/>
      <c r="Y78" s="327"/>
      <c r="Z78" s="327"/>
      <c r="AA78" s="327"/>
      <c r="AB78" s="327"/>
      <c r="AC78" s="327"/>
    </row>
    <row r="79" spans="1:29" x14ac:dyDescent="0.2">
      <c r="A79" s="327"/>
      <c r="B79" s="327"/>
      <c r="C79" s="327"/>
      <c r="D79" s="327"/>
      <c r="E79" s="327"/>
      <c r="F79" s="327"/>
      <c r="G79" s="327"/>
      <c r="H79" s="327"/>
      <c r="I79" s="327"/>
      <c r="J79" s="327"/>
      <c r="K79" s="327"/>
      <c r="L79" s="327"/>
      <c r="M79" s="327"/>
      <c r="N79" s="327"/>
      <c r="O79" s="327"/>
      <c r="P79" s="327"/>
      <c r="Q79" s="327"/>
      <c r="R79" s="327"/>
      <c r="S79" s="327"/>
      <c r="T79" s="327"/>
      <c r="U79" s="327"/>
      <c r="V79" s="327"/>
      <c r="W79" s="327"/>
      <c r="X79" s="327"/>
      <c r="Y79" s="327"/>
      <c r="Z79" s="327"/>
      <c r="AA79" s="327"/>
      <c r="AB79" s="327"/>
      <c r="AC79" s="327"/>
    </row>
    <row r="80" spans="1:29" x14ac:dyDescent="0.2">
      <c r="A80" s="327"/>
      <c r="B80" s="327"/>
      <c r="C80" s="327"/>
      <c r="D80" s="327"/>
      <c r="E80" s="327"/>
      <c r="F80" s="327"/>
      <c r="G80" s="327"/>
      <c r="H80" s="327"/>
      <c r="I80" s="327"/>
      <c r="J80" s="327"/>
      <c r="K80" s="327"/>
      <c r="L80" s="327"/>
      <c r="M80" s="327"/>
      <c r="N80" s="327"/>
      <c r="O80" s="327"/>
      <c r="P80" s="327"/>
      <c r="Q80" s="327"/>
      <c r="R80" s="327"/>
      <c r="S80" s="327"/>
      <c r="T80" s="327"/>
      <c r="U80" s="327"/>
      <c r="V80" s="327"/>
      <c r="W80" s="327"/>
      <c r="X80" s="327"/>
      <c r="Y80" s="327"/>
      <c r="Z80" s="327"/>
      <c r="AA80" s="327"/>
      <c r="AB80" s="327"/>
      <c r="AC80" s="327"/>
    </row>
    <row r="81" spans="1:29" x14ac:dyDescent="0.2">
      <c r="A81" s="327"/>
      <c r="B81" s="327"/>
      <c r="C81" s="327"/>
      <c r="D81" s="327"/>
      <c r="E81" s="327"/>
      <c r="F81" s="327"/>
      <c r="G81" s="327"/>
      <c r="H81" s="327"/>
      <c r="I81" s="327"/>
      <c r="J81" s="327"/>
      <c r="K81" s="327"/>
      <c r="L81" s="327"/>
      <c r="M81" s="327"/>
      <c r="N81" s="327"/>
      <c r="O81" s="327"/>
      <c r="P81" s="327"/>
      <c r="Q81" s="327"/>
      <c r="R81" s="327"/>
      <c r="S81" s="327"/>
      <c r="T81" s="327"/>
      <c r="U81" s="327"/>
      <c r="V81" s="327"/>
      <c r="W81" s="327"/>
      <c r="X81" s="327"/>
      <c r="Y81" s="327"/>
      <c r="Z81" s="327"/>
      <c r="AA81" s="327"/>
      <c r="AB81" s="327"/>
      <c r="AC81" s="327"/>
    </row>
    <row r="82" spans="1:29" x14ac:dyDescent="0.2">
      <c r="A82" s="327"/>
      <c r="B82" s="327"/>
      <c r="C82" s="327"/>
      <c r="D82" s="327"/>
      <c r="E82" s="327"/>
      <c r="F82" s="327"/>
      <c r="G82" s="327"/>
      <c r="H82" s="327"/>
      <c r="I82" s="327"/>
      <c r="J82" s="327"/>
      <c r="K82" s="327"/>
      <c r="L82" s="327"/>
      <c r="M82" s="327"/>
      <c r="N82" s="327"/>
      <c r="O82" s="327"/>
      <c r="P82" s="327"/>
      <c r="Q82" s="327"/>
      <c r="R82" s="327"/>
      <c r="S82" s="327"/>
      <c r="T82" s="327"/>
      <c r="U82" s="327"/>
      <c r="V82" s="327"/>
      <c r="W82" s="327"/>
      <c r="X82" s="327"/>
      <c r="Y82" s="327"/>
      <c r="Z82" s="327"/>
      <c r="AA82" s="327"/>
      <c r="AB82" s="327"/>
      <c r="AC82" s="327"/>
    </row>
    <row r="83" spans="1:29" x14ac:dyDescent="0.2">
      <c r="A83" s="327"/>
      <c r="B83" s="327"/>
      <c r="C83" s="327"/>
      <c r="D83" s="327"/>
      <c r="E83" s="327"/>
      <c r="F83" s="327"/>
      <c r="G83" s="327"/>
      <c r="H83" s="327"/>
      <c r="I83" s="327"/>
      <c r="J83" s="327"/>
      <c r="K83" s="327"/>
      <c r="L83" s="327"/>
      <c r="M83" s="327"/>
      <c r="N83" s="327"/>
      <c r="O83" s="327"/>
      <c r="P83" s="327"/>
      <c r="Q83" s="327"/>
      <c r="R83" s="327"/>
      <c r="S83" s="327"/>
      <c r="T83" s="327"/>
      <c r="U83" s="327"/>
      <c r="V83" s="327"/>
      <c r="W83" s="327"/>
      <c r="X83" s="327"/>
      <c r="Y83" s="327"/>
      <c r="Z83" s="327"/>
      <c r="AA83" s="327"/>
      <c r="AB83" s="327"/>
      <c r="AC83" s="327"/>
    </row>
    <row r="84" spans="1:29" x14ac:dyDescent="0.2">
      <c r="A84" s="327"/>
      <c r="B84" s="327"/>
      <c r="C84" s="327"/>
      <c r="D84" s="327"/>
      <c r="E84" s="327"/>
      <c r="F84" s="327"/>
      <c r="G84" s="327"/>
      <c r="H84" s="327"/>
      <c r="I84" s="327"/>
      <c r="J84" s="327"/>
      <c r="K84" s="327"/>
      <c r="L84" s="327"/>
      <c r="M84" s="327"/>
      <c r="N84" s="327"/>
      <c r="O84" s="327"/>
      <c r="P84" s="327"/>
      <c r="Q84" s="327"/>
      <c r="R84" s="327"/>
      <c r="S84" s="327"/>
      <c r="T84" s="327"/>
      <c r="U84" s="327"/>
      <c r="V84" s="327"/>
      <c r="W84" s="327"/>
      <c r="X84" s="327"/>
      <c r="Y84" s="327"/>
      <c r="Z84" s="327"/>
      <c r="AA84" s="327"/>
      <c r="AB84" s="327"/>
      <c r="AC84" s="327"/>
    </row>
    <row r="85" spans="1:29" x14ac:dyDescent="0.2">
      <c r="A85" s="327"/>
      <c r="B85" s="327"/>
      <c r="C85" s="327"/>
      <c r="D85" s="327"/>
      <c r="E85" s="327"/>
      <c r="F85" s="327"/>
      <c r="G85" s="327"/>
      <c r="H85" s="327"/>
      <c r="I85" s="327"/>
      <c r="J85" s="327"/>
      <c r="K85" s="327"/>
      <c r="L85" s="327"/>
      <c r="M85" s="327"/>
      <c r="N85" s="327"/>
      <c r="O85" s="327"/>
      <c r="P85" s="327"/>
      <c r="Q85" s="327"/>
      <c r="R85" s="327"/>
      <c r="S85" s="327"/>
      <c r="T85" s="327"/>
      <c r="U85" s="327"/>
      <c r="V85" s="327"/>
      <c r="W85" s="327"/>
      <c r="X85" s="327"/>
      <c r="Y85" s="327"/>
      <c r="Z85" s="327"/>
      <c r="AA85" s="327"/>
      <c r="AB85" s="327"/>
      <c r="AC85" s="327"/>
    </row>
    <row r="86" spans="1:29" x14ac:dyDescent="0.2">
      <c r="A86" s="327"/>
      <c r="B86" s="327"/>
      <c r="C86" s="327"/>
      <c r="D86" s="327"/>
      <c r="E86" s="327"/>
      <c r="F86" s="327"/>
      <c r="G86" s="327"/>
      <c r="H86" s="327"/>
      <c r="I86" s="327"/>
      <c r="J86" s="327"/>
      <c r="K86" s="327"/>
      <c r="L86" s="327"/>
      <c r="M86" s="327"/>
      <c r="N86" s="327"/>
      <c r="O86" s="327"/>
      <c r="P86" s="327"/>
      <c r="Q86" s="327"/>
      <c r="R86" s="327"/>
      <c r="S86" s="327"/>
      <c r="T86" s="327"/>
      <c r="U86" s="327"/>
      <c r="V86" s="327"/>
      <c r="W86" s="327"/>
      <c r="X86" s="327"/>
      <c r="Y86" s="327"/>
      <c r="Z86" s="327"/>
      <c r="AA86" s="327"/>
      <c r="AB86" s="327"/>
      <c r="AC86" s="327"/>
    </row>
    <row r="87" spans="1:29" x14ac:dyDescent="0.2">
      <c r="A87" s="327"/>
      <c r="B87" s="327"/>
      <c r="C87" s="327"/>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row>
    <row r="88" spans="1:29" x14ac:dyDescent="0.2">
      <c r="A88" s="327"/>
      <c r="B88" s="327"/>
      <c r="C88" s="327"/>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row>
    <row r="89" spans="1:29" x14ac:dyDescent="0.2">
      <c r="A89" s="327"/>
      <c r="B89" s="327"/>
      <c r="C89" s="327"/>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row>
    <row r="90" spans="1:29" x14ac:dyDescent="0.2">
      <c r="A90" s="327"/>
      <c r="B90" s="327"/>
      <c r="C90" s="327"/>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row>
    <row r="91" spans="1:29" x14ac:dyDescent="0.2">
      <c r="A91" s="327"/>
      <c r="B91" s="327"/>
      <c r="C91" s="327"/>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row>
    <row r="92" spans="1:29" x14ac:dyDescent="0.2">
      <c r="A92" s="327"/>
      <c r="B92" s="327"/>
      <c r="C92" s="327"/>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row>
    <row r="93" spans="1:29" x14ac:dyDescent="0.2">
      <c r="A93" s="327"/>
      <c r="B93" s="327"/>
      <c r="C93" s="327"/>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row>
    <row r="94" spans="1:29" x14ac:dyDescent="0.2">
      <c r="A94" s="327"/>
      <c r="B94" s="327"/>
      <c r="C94" s="327"/>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row>
    <row r="95" spans="1:29" x14ac:dyDescent="0.2">
      <c r="A95" s="327"/>
      <c r="B95" s="327"/>
      <c r="C95" s="327"/>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row>
    <row r="96" spans="1:29" x14ac:dyDescent="0.2">
      <c r="A96" s="327"/>
      <c r="B96" s="327"/>
      <c r="C96" s="327"/>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row>
    <row r="97" spans="1:29" x14ac:dyDescent="0.2">
      <c r="A97" s="327"/>
      <c r="B97" s="327"/>
      <c r="C97" s="327"/>
      <c r="D97" s="327"/>
      <c r="E97" s="327"/>
      <c r="F97" s="327"/>
      <c r="G97" s="327"/>
      <c r="H97" s="327"/>
      <c r="I97" s="327"/>
      <c r="J97" s="327"/>
      <c r="K97" s="327"/>
      <c r="L97" s="327"/>
      <c r="M97" s="327"/>
      <c r="N97" s="327"/>
      <c r="O97" s="327"/>
      <c r="P97" s="327"/>
      <c r="Q97" s="327"/>
      <c r="R97" s="327"/>
      <c r="S97" s="327"/>
      <c r="T97" s="327"/>
      <c r="U97" s="327"/>
      <c r="V97" s="327"/>
      <c r="W97" s="327"/>
      <c r="X97" s="327"/>
      <c r="Y97" s="327"/>
      <c r="Z97" s="327"/>
      <c r="AA97" s="327"/>
      <c r="AB97" s="327"/>
      <c r="AC97" s="327"/>
    </row>
    <row r="98" spans="1:29" x14ac:dyDescent="0.2">
      <c r="A98" s="327"/>
      <c r="B98" s="327"/>
      <c r="C98" s="327"/>
      <c r="D98" s="327"/>
      <c r="E98" s="327"/>
      <c r="F98" s="327"/>
      <c r="G98" s="327"/>
      <c r="H98" s="327"/>
      <c r="I98" s="327"/>
      <c r="J98" s="327"/>
      <c r="K98" s="327"/>
      <c r="L98" s="327"/>
      <c r="M98" s="327"/>
      <c r="N98" s="327"/>
      <c r="O98" s="327"/>
      <c r="P98" s="327"/>
      <c r="Q98" s="327"/>
      <c r="R98" s="327"/>
      <c r="S98" s="327"/>
      <c r="T98" s="327"/>
      <c r="U98" s="327"/>
      <c r="V98" s="327"/>
      <c r="W98" s="327"/>
      <c r="X98" s="327"/>
      <c r="Y98" s="327"/>
      <c r="Z98" s="327"/>
      <c r="AA98" s="327"/>
      <c r="AB98" s="327"/>
      <c r="AC98" s="327"/>
    </row>
    <row r="99" spans="1:29" x14ac:dyDescent="0.2">
      <c r="A99" s="327"/>
      <c r="B99" s="327"/>
      <c r="C99" s="327"/>
      <c r="D99" s="327"/>
      <c r="E99" s="327"/>
      <c r="F99" s="327"/>
      <c r="G99" s="327"/>
      <c r="H99" s="327"/>
      <c r="I99" s="327"/>
      <c r="J99" s="327"/>
      <c r="K99" s="327"/>
      <c r="L99" s="327"/>
      <c r="M99" s="327"/>
      <c r="N99" s="327"/>
      <c r="O99" s="327"/>
      <c r="P99" s="327"/>
      <c r="Q99" s="327"/>
      <c r="R99" s="327"/>
      <c r="S99" s="327"/>
      <c r="T99" s="327"/>
      <c r="U99" s="327"/>
      <c r="V99" s="327"/>
      <c r="W99" s="327"/>
      <c r="X99" s="327"/>
      <c r="Y99" s="327"/>
      <c r="Z99" s="327"/>
      <c r="AA99" s="327"/>
      <c r="AB99" s="327"/>
      <c r="AC99" s="327"/>
    </row>
    <row r="100" spans="1:29" x14ac:dyDescent="0.2">
      <c r="A100" s="327"/>
      <c r="B100" s="327"/>
      <c r="C100" s="327"/>
      <c r="D100" s="327"/>
      <c r="E100" s="327"/>
      <c r="F100" s="327"/>
      <c r="G100" s="327"/>
      <c r="H100" s="327"/>
      <c r="I100" s="327"/>
      <c r="J100" s="327"/>
      <c r="K100" s="327"/>
      <c r="L100" s="327"/>
      <c r="M100" s="327"/>
      <c r="N100" s="327"/>
      <c r="O100" s="327"/>
      <c r="P100" s="327"/>
      <c r="Q100" s="327"/>
      <c r="R100" s="327"/>
      <c r="S100" s="327"/>
      <c r="T100" s="327"/>
      <c r="U100" s="327"/>
      <c r="V100" s="327"/>
      <c r="W100" s="327"/>
      <c r="X100" s="327"/>
      <c r="Y100" s="327"/>
      <c r="Z100" s="327"/>
      <c r="AA100" s="327"/>
      <c r="AB100" s="327"/>
      <c r="AC100" s="327"/>
    </row>
    <row r="101" spans="1:29" x14ac:dyDescent="0.2">
      <c r="A101" s="327"/>
      <c r="B101" s="327"/>
      <c r="C101" s="327"/>
      <c r="D101" s="327"/>
      <c r="E101" s="327"/>
      <c r="F101" s="327"/>
      <c r="G101" s="327"/>
      <c r="H101" s="327"/>
      <c r="I101" s="327"/>
      <c r="J101" s="327"/>
      <c r="K101" s="327"/>
      <c r="L101" s="327"/>
      <c r="M101" s="327"/>
      <c r="N101" s="327"/>
      <c r="O101" s="327"/>
      <c r="P101" s="327"/>
      <c r="Q101" s="327"/>
      <c r="R101" s="327"/>
      <c r="S101" s="327"/>
      <c r="T101" s="327"/>
      <c r="U101" s="327"/>
      <c r="V101" s="327"/>
      <c r="W101" s="327"/>
      <c r="X101" s="327"/>
      <c r="Y101" s="327"/>
      <c r="Z101" s="327"/>
      <c r="AA101" s="327"/>
      <c r="AB101" s="327"/>
      <c r="AC101" s="327"/>
    </row>
    <row r="102" spans="1:29" x14ac:dyDescent="0.2">
      <c r="A102" s="327"/>
      <c r="B102" s="327"/>
      <c r="C102" s="327"/>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row>
    <row r="103" spans="1:29" x14ac:dyDescent="0.2">
      <c r="A103" s="327"/>
      <c r="B103" s="327"/>
      <c r="C103" s="327"/>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row>
    <row r="104" spans="1:29" x14ac:dyDescent="0.2">
      <c r="A104" s="327"/>
      <c r="B104" s="327"/>
      <c r="C104" s="327"/>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row>
    <row r="105" spans="1:29" x14ac:dyDescent="0.2">
      <c r="A105" s="327"/>
      <c r="B105" s="327"/>
      <c r="C105" s="327"/>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row>
    <row r="106" spans="1:29" x14ac:dyDescent="0.2">
      <c r="A106" s="327"/>
      <c r="B106" s="327"/>
      <c r="C106" s="327"/>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row>
    <row r="107" spans="1:29" x14ac:dyDescent="0.2">
      <c r="A107" s="327"/>
      <c r="B107" s="327"/>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row>
    <row r="108" spans="1:29" x14ac:dyDescent="0.2">
      <c r="A108" s="327"/>
      <c r="B108" s="327"/>
      <c r="C108" s="327"/>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row>
    <row r="109" spans="1:29" x14ac:dyDescent="0.2">
      <c r="A109" s="327"/>
      <c r="B109" s="327"/>
      <c r="C109" s="327"/>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row>
    <row r="110" spans="1:29" x14ac:dyDescent="0.2">
      <c r="A110" s="327"/>
      <c r="B110" s="327"/>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row>
    <row r="111" spans="1:29" x14ac:dyDescent="0.2">
      <c r="A111" s="327"/>
      <c r="B111" s="327"/>
      <c r="C111" s="327"/>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row>
    <row r="112" spans="1:29" x14ac:dyDescent="0.2">
      <c r="A112" s="327"/>
      <c r="B112" s="327"/>
      <c r="C112" s="327"/>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row>
    <row r="113" spans="1:29" x14ac:dyDescent="0.2">
      <c r="A113" s="327"/>
      <c r="B113" s="327"/>
      <c r="C113" s="327"/>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c r="AB113" s="327"/>
      <c r="AC113" s="327"/>
    </row>
    <row r="114" spans="1:29" x14ac:dyDescent="0.2">
      <c r="A114" s="327"/>
      <c r="B114" s="327"/>
      <c r="C114" s="327"/>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c r="AB114" s="327"/>
      <c r="AC114" s="327"/>
    </row>
    <row r="115" spans="1:29" x14ac:dyDescent="0.2">
      <c r="A115" s="327"/>
      <c r="B115" s="327"/>
      <c r="C115" s="327"/>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c r="AB115" s="327"/>
      <c r="AC115" s="327"/>
    </row>
    <row r="116" spans="1:29" x14ac:dyDescent="0.2">
      <c r="A116" s="327"/>
      <c r="B116" s="327"/>
      <c r="C116" s="327"/>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c r="AB116" s="327"/>
      <c r="AC116" s="327"/>
    </row>
    <row r="117" spans="1:29" x14ac:dyDescent="0.2">
      <c r="A117" s="327"/>
      <c r="B117" s="327"/>
      <c r="C117" s="327"/>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row>
    <row r="118" spans="1:29" x14ac:dyDescent="0.2">
      <c r="A118" s="327"/>
      <c r="B118" s="327"/>
      <c r="C118" s="327"/>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row>
    <row r="119" spans="1:29" x14ac:dyDescent="0.2">
      <c r="A119" s="327"/>
      <c r="B119" s="327"/>
      <c r="C119" s="327"/>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row>
    <row r="120" spans="1:29" x14ac:dyDescent="0.2">
      <c r="A120" s="327"/>
      <c r="B120" s="327"/>
      <c r="C120" s="327"/>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row>
    <row r="121" spans="1:29" x14ac:dyDescent="0.2">
      <c r="A121" s="327"/>
      <c r="B121" s="327"/>
      <c r="C121" s="327"/>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row>
    <row r="122" spans="1:29" x14ac:dyDescent="0.2">
      <c r="A122" s="327"/>
      <c r="B122" s="327"/>
      <c r="C122" s="327"/>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row>
    <row r="123" spans="1:29" x14ac:dyDescent="0.2">
      <c r="A123" s="327"/>
      <c r="B123" s="327"/>
      <c r="C123" s="327"/>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row>
    <row r="124" spans="1:29" x14ac:dyDescent="0.2">
      <c r="A124" s="327"/>
      <c r="B124" s="327"/>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row>
    <row r="125" spans="1:29" x14ac:dyDescent="0.2">
      <c r="A125" s="327"/>
      <c r="B125" s="327"/>
      <c r="C125" s="327"/>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row>
    <row r="126" spans="1:29" x14ac:dyDescent="0.2">
      <c r="A126" s="327"/>
      <c r="B126" s="327"/>
      <c r="C126" s="327"/>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row>
    <row r="127" spans="1:29" x14ac:dyDescent="0.2">
      <c r="A127" s="327"/>
      <c r="B127" s="327"/>
      <c r="C127" s="327"/>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c r="AB127" s="327"/>
      <c r="AC127" s="327"/>
    </row>
    <row r="128" spans="1:29" x14ac:dyDescent="0.2">
      <c r="A128" s="327"/>
      <c r="B128" s="327"/>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c r="AB128" s="327"/>
      <c r="AC128" s="327"/>
    </row>
    <row r="129" spans="1:29" x14ac:dyDescent="0.2">
      <c r="A129" s="327"/>
      <c r="B129" s="327"/>
      <c r="C129" s="327"/>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c r="AB129" s="327"/>
      <c r="AC129" s="327"/>
    </row>
    <row r="130" spans="1:29" x14ac:dyDescent="0.2">
      <c r="A130" s="327"/>
      <c r="B130" s="327"/>
      <c r="C130" s="327"/>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c r="AB130" s="327"/>
      <c r="AC130" s="327"/>
    </row>
    <row r="131" spans="1:29" x14ac:dyDescent="0.2">
      <c r="A131" s="327"/>
      <c r="B131" s="327"/>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row>
    <row r="132" spans="1:29" x14ac:dyDescent="0.2">
      <c r="A132" s="327"/>
      <c r="B132" s="327"/>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row>
    <row r="133" spans="1:29" x14ac:dyDescent="0.2">
      <c r="A133" s="327"/>
      <c r="B133" s="327"/>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row>
    <row r="134" spans="1:29" x14ac:dyDescent="0.2">
      <c r="A134" s="327"/>
      <c r="B134" s="327"/>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row>
    <row r="135" spans="1:29" x14ac:dyDescent="0.2">
      <c r="A135" s="327"/>
      <c r="B135" s="327"/>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row>
    <row r="136" spans="1:29" x14ac:dyDescent="0.2">
      <c r="A136" s="327"/>
      <c r="B136" s="327"/>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row>
    <row r="137" spans="1:29" x14ac:dyDescent="0.2">
      <c r="A137" s="327"/>
      <c r="B137" s="327"/>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row>
    <row r="138" spans="1:29" x14ac:dyDescent="0.2">
      <c r="A138" s="327"/>
      <c r="B138" s="327"/>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row>
    <row r="139" spans="1:29" x14ac:dyDescent="0.2">
      <c r="A139" s="327"/>
      <c r="B139" s="327"/>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row>
    <row r="140" spans="1:29" x14ac:dyDescent="0.2">
      <c r="A140" s="327"/>
      <c r="B140" s="327"/>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row>
    <row r="141" spans="1:29" x14ac:dyDescent="0.2">
      <c r="A141" s="327"/>
      <c r="B141" s="327"/>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row>
    <row r="142" spans="1:29" x14ac:dyDescent="0.2">
      <c r="A142" s="327"/>
      <c r="B142" s="327"/>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row>
    <row r="143" spans="1:29" x14ac:dyDescent="0.2">
      <c r="A143" s="327"/>
      <c r="B143" s="327"/>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row>
    <row r="144" spans="1:29" x14ac:dyDescent="0.2">
      <c r="A144" s="327"/>
      <c r="B144" s="327"/>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row>
    <row r="145" spans="1:29" x14ac:dyDescent="0.2">
      <c r="A145" s="327"/>
      <c r="B145" s="327"/>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row>
    <row r="146" spans="1:29" x14ac:dyDescent="0.2">
      <c r="A146" s="327"/>
      <c r="B146" s="327"/>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row>
    <row r="147" spans="1:29" x14ac:dyDescent="0.2">
      <c r="A147" s="327"/>
      <c r="B147" s="327"/>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row>
    <row r="148" spans="1:29" x14ac:dyDescent="0.2">
      <c r="A148" s="327"/>
      <c r="B148" s="327"/>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row>
    <row r="149" spans="1:29" x14ac:dyDescent="0.2">
      <c r="A149" s="327"/>
      <c r="B149" s="327"/>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row>
    <row r="150" spans="1:29" x14ac:dyDescent="0.2">
      <c r="A150" s="327"/>
      <c r="B150" s="327"/>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row>
    <row r="151" spans="1:29" x14ac:dyDescent="0.2">
      <c r="A151" s="327"/>
      <c r="B151" s="327"/>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row>
    <row r="152" spans="1:29" x14ac:dyDescent="0.2">
      <c r="A152" s="327"/>
      <c r="B152" s="327"/>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row>
    <row r="153" spans="1:29" x14ac:dyDescent="0.2">
      <c r="A153" s="327"/>
      <c r="B153" s="327"/>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row>
    <row r="154" spans="1:29" x14ac:dyDescent="0.2">
      <c r="A154" s="327"/>
      <c r="B154" s="327"/>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row>
    <row r="155" spans="1:29" x14ac:dyDescent="0.2">
      <c r="A155" s="327"/>
      <c r="B155" s="327"/>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row>
    <row r="156" spans="1:29" x14ac:dyDescent="0.2">
      <c r="A156" s="327"/>
      <c r="B156" s="327"/>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row>
    <row r="157" spans="1:29" x14ac:dyDescent="0.2">
      <c r="A157" s="327"/>
      <c r="B157" s="327"/>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row>
    <row r="158" spans="1:29" x14ac:dyDescent="0.2">
      <c r="A158" s="327"/>
      <c r="B158" s="327"/>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row>
    <row r="159" spans="1:29" x14ac:dyDescent="0.2">
      <c r="A159" s="327"/>
      <c r="B159" s="327"/>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row>
    <row r="160" spans="1:29" x14ac:dyDescent="0.2">
      <c r="A160" s="327"/>
      <c r="B160" s="327"/>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row>
    <row r="161" spans="1:29" x14ac:dyDescent="0.2">
      <c r="A161" s="327"/>
      <c r="B161" s="327"/>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row>
    <row r="162" spans="1:29" x14ac:dyDescent="0.2">
      <c r="A162" s="327"/>
      <c r="B162" s="327"/>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row>
    <row r="163" spans="1:29" x14ac:dyDescent="0.2">
      <c r="A163" s="327"/>
      <c r="B163" s="327"/>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row>
    <row r="164" spans="1:29" x14ac:dyDescent="0.2">
      <c r="A164" s="327"/>
      <c r="B164" s="327"/>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row>
    <row r="165" spans="1:29" x14ac:dyDescent="0.2">
      <c r="A165" s="327"/>
      <c r="B165" s="327"/>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row>
    <row r="166" spans="1:29" x14ac:dyDescent="0.2">
      <c r="A166" s="327"/>
      <c r="B166" s="327"/>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row>
    <row r="167" spans="1:29" x14ac:dyDescent="0.2">
      <c r="A167" s="327"/>
      <c r="B167" s="327"/>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row>
    <row r="168" spans="1:29" x14ac:dyDescent="0.2">
      <c r="A168" s="327"/>
      <c r="B168" s="327"/>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row>
    <row r="169" spans="1:29" x14ac:dyDescent="0.2">
      <c r="A169" s="327"/>
      <c r="B169" s="327"/>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row>
    <row r="170" spans="1:29" x14ac:dyDescent="0.2">
      <c r="A170" s="327"/>
      <c r="B170" s="327"/>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row>
    <row r="171" spans="1:29" x14ac:dyDescent="0.2">
      <c r="A171" s="327"/>
      <c r="B171" s="327"/>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row>
    <row r="172" spans="1:29" x14ac:dyDescent="0.2">
      <c r="A172" s="327"/>
      <c r="B172" s="327"/>
      <c r="C172" s="327"/>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c r="AA172" s="327"/>
      <c r="AB172" s="327"/>
      <c r="AC172" s="327"/>
    </row>
    <row r="173" spans="1:29" x14ac:dyDescent="0.2">
      <c r="A173" s="327"/>
      <c r="B173" s="327"/>
      <c r="C173" s="327"/>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row>
    <row r="174" spans="1:29" x14ac:dyDescent="0.2">
      <c r="A174" s="327"/>
      <c r="B174" s="327"/>
      <c r="C174" s="327"/>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c r="AA174" s="327"/>
      <c r="AB174" s="327"/>
      <c r="AC174" s="327"/>
    </row>
    <row r="175" spans="1:29" x14ac:dyDescent="0.2">
      <c r="A175" s="327"/>
      <c r="B175" s="327"/>
      <c r="C175" s="327"/>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c r="AA175" s="327"/>
      <c r="AB175" s="327"/>
      <c r="AC175" s="327"/>
    </row>
    <row r="176" spans="1:29" x14ac:dyDescent="0.2">
      <c r="A176" s="327"/>
      <c r="B176" s="327"/>
      <c r="C176" s="327"/>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c r="AA176" s="327"/>
      <c r="AB176" s="327"/>
      <c r="AC176" s="327"/>
    </row>
    <row r="177" spans="1:29" x14ac:dyDescent="0.2">
      <c r="A177" s="327"/>
      <c r="B177" s="327"/>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row>
    <row r="178" spans="1:29" x14ac:dyDescent="0.2">
      <c r="A178" s="327"/>
      <c r="B178" s="327"/>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row>
    <row r="179" spans="1:29" x14ac:dyDescent="0.2">
      <c r="A179" s="327"/>
      <c r="B179" s="327"/>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row>
    <row r="180" spans="1:29" x14ac:dyDescent="0.2">
      <c r="A180" s="327"/>
      <c r="B180" s="327"/>
      <c r="C180" s="327"/>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row>
    <row r="181" spans="1:29" x14ac:dyDescent="0.2">
      <c r="A181" s="327"/>
      <c r="B181" s="327"/>
      <c r="C181" s="327"/>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row>
    <row r="182" spans="1:29" x14ac:dyDescent="0.2">
      <c r="A182" s="327"/>
      <c r="B182" s="327"/>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row>
    <row r="183" spans="1:29" x14ac:dyDescent="0.2">
      <c r="A183" s="327"/>
      <c r="B183" s="327"/>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row>
    <row r="184" spans="1:29" x14ac:dyDescent="0.2">
      <c r="A184" s="327"/>
      <c r="B184" s="327"/>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row>
    <row r="185" spans="1:29" x14ac:dyDescent="0.2">
      <c r="A185" s="327"/>
      <c r="B185" s="327"/>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row>
    <row r="186" spans="1:29" x14ac:dyDescent="0.2">
      <c r="A186" s="327"/>
      <c r="B186" s="327"/>
      <c r="C186" s="327"/>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row>
    <row r="187" spans="1:29" x14ac:dyDescent="0.2">
      <c r="A187" s="327"/>
      <c r="B187" s="327"/>
      <c r="C187" s="327"/>
      <c r="D187" s="327"/>
      <c r="E187" s="327"/>
      <c r="F187" s="327"/>
      <c r="G187" s="327"/>
      <c r="H187" s="327"/>
      <c r="I187" s="327"/>
      <c r="J187" s="327"/>
      <c r="K187" s="327"/>
      <c r="L187" s="327"/>
      <c r="M187" s="327"/>
      <c r="N187" s="327"/>
      <c r="O187" s="327"/>
      <c r="P187" s="327"/>
      <c r="Q187" s="327"/>
      <c r="R187" s="327"/>
      <c r="S187" s="327"/>
      <c r="T187" s="327"/>
      <c r="U187" s="327"/>
      <c r="V187" s="327"/>
      <c r="W187" s="327"/>
      <c r="X187" s="327"/>
      <c r="Y187" s="327"/>
      <c r="Z187" s="327"/>
      <c r="AA187" s="327"/>
      <c r="AB187" s="327"/>
      <c r="AC187" s="327"/>
    </row>
    <row r="188" spans="1:29" x14ac:dyDescent="0.2">
      <c r="A188" s="327"/>
      <c r="B188" s="327"/>
      <c r="C188" s="327"/>
      <c r="D188" s="327"/>
      <c r="E188" s="327"/>
      <c r="F188" s="327"/>
      <c r="G188" s="327"/>
      <c r="H188" s="327"/>
      <c r="I188" s="327"/>
      <c r="J188" s="327"/>
      <c r="K188" s="327"/>
      <c r="L188" s="327"/>
      <c r="M188" s="327"/>
      <c r="N188" s="327"/>
      <c r="O188" s="327"/>
      <c r="P188" s="327"/>
      <c r="Q188" s="327"/>
      <c r="R188" s="327"/>
      <c r="S188" s="327"/>
      <c r="T188" s="327"/>
      <c r="U188" s="327"/>
      <c r="V188" s="327"/>
      <c r="W188" s="327"/>
      <c r="X188" s="327"/>
      <c r="Y188" s="327"/>
      <c r="Z188" s="327"/>
      <c r="AA188" s="327"/>
      <c r="AB188" s="327"/>
      <c r="AC188" s="327"/>
    </row>
    <row r="189" spans="1:29" x14ac:dyDescent="0.2">
      <c r="A189" s="327"/>
      <c r="B189" s="327"/>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c r="AB189" s="327"/>
      <c r="AC189" s="327"/>
    </row>
    <row r="190" spans="1:29" x14ac:dyDescent="0.2">
      <c r="A190" s="327"/>
      <c r="B190" s="327"/>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c r="AB190" s="327"/>
      <c r="AC190" s="327"/>
    </row>
    <row r="191" spans="1:29" x14ac:dyDescent="0.2">
      <c r="A191" s="327"/>
      <c r="B191" s="327"/>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c r="AB191" s="327"/>
      <c r="AC191" s="327"/>
    </row>
    <row r="192" spans="1:29" x14ac:dyDescent="0.2">
      <c r="A192" s="327"/>
      <c r="B192" s="327"/>
      <c r="C192" s="327"/>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row>
  </sheetData>
  <sheetProtection algorithmName="SHA-512" hashValue="ZtWM/foRULlwmJ6K5+8Lcxp/g4r6vQSC7mCo3nVfyGKi4iJpARbR/7tFBqQfMVeizK9kH9kXsrt+5ZFa9LrqUA==" saltValue="KQd0kZarRRCjhq+qhkSRXw==" spinCount="100000" sheet="1" objects="1" scenarios="1"/>
  <mergeCells count="52">
    <mergeCell ref="A60:G60"/>
    <mergeCell ref="B20:AC20"/>
    <mergeCell ref="A21:AC21"/>
    <mergeCell ref="A22:AC22"/>
    <mergeCell ref="A11:AC11"/>
    <mergeCell ref="A19:AC19"/>
    <mergeCell ref="A54:G54"/>
    <mergeCell ref="A56:G56"/>
    <mergeCell ref="A46:G46"/>
    <mergeCell ref="A48:G48"/>
    <mergeCell ref="A51:G51"/>
    <mergeCell ref="A37:AC37"/>
    <mergeCell ref="A38:AC38"/>
    <mergeCell ref="A39:AC39"/>
    <mergeCell ref="A42:AC42"/>
    <mergeCell ref="A26:G26"/>
    <mergeCell ref="A9:AC9"/>
    <mergeCell ref="A13:AC13"/>
    <mergeCell ref="A15:AC15"/>
    <mergeCell ref="A17:AC17"/>
    <mergeCell ref="A18:AC18"/>
    <mergeCell ref="A16:AC16"/>
    <mergeCell ref="AE2:AQ2"/>
    <mergeCell ref="AE3:AQ3"/>
    <mergeCell ref="AE4:AQ4"/>
    <mergeCell ref="AE5:AQ5"/>
    <mergeCell ref="AE6:AQ6"/>
    <mergeCell ref="A31:AC31"/>
    <mergeCell ref="A57:AC57"/>
    <mergeCell ref="A59:AC59"/>
    <mergeCell ref="A30:G30"/>
    <mergeCell ref="A32:G32"/>
    <mergeCell ref="A36:G36"/>
    <mergeCell ref="A33:AC33"/>
    <mergeCell ref="A35:AC35"/>
    <mergeCell ref="A40:AC40"/>
    <mergeCell ref="A23:AC23"/>
    <mergeCell ref="A55:AC55"/>
    <mergeCell ref="A44:AC44"/>
    <mergeCell ref="A47:AC47"/>
    <mergeCell ref="A49:AC49"/>
    <mergeCell ref="A50:AC50"/>
    <mergeCell ref="A52:AC52"/>
    <mergeCell ref="A53:AC53"/>
    <mergeCell ref="A45:AC45"/>
    <mergeCell ref="A43:AC43"/>
    <mergeCell ref="A25:AC25"/>
    <mergeCell ref="A27:AC27"/>
    <mergeCell ref="A34:G34"/>
    <mergeCell ref="A41:G41"/>
    <mergeCell ref="A28:AC28"/>
    <mergeCell ref="A29:AC29"/>
  </mergeCells>
  <hyperlinks>
    <hyperlink ref="A50" r:id="rId1" display="Ergänzende Information zum Deutschen Nachhaltigkeitskodex (DNK): Der DNK ist ein Standard für Transparenz über Nachhaltigkeitsmanagement von Unternehmen. Weitere Informationen s. unter http://www.deutscher-nachhaltigkeitskodex.de/de/startseite.html" xr:uid="{00000000-0004-0000-0100-000000000000}"/>
    <hyperlink ref="A38" r:id="rId2" display="Deutsche Gesellschaft für Nachhaltiges Bauen e.V., http://www.dgnb-system.de/de/system/kriterien/" xr:uid="{00000000-0004-0000-0100-000001000000}"/>
    <hyperlink ref="A38:AC38" r:id="rId3" display="Nachhaltiges Bauen e.V., https://www.dgnb-system.de/de/gebaeude/kriterien/)" xr:uid="{00000000-0004-0000-0100-000002000000}"/>
    <hyperlink ref="A26" location="_1.1_Abwassermenge" display="Zurück zum Fragenkatalog" xr:uid="{00000000-0004-0000-0100-000003000000}"/>
    <hyperlink ref="A30" location="_2_Fläche" display="Zurück zum Fragenkatalog" xr:uid="{00000000-0004-0000-0100-000004000000}"/>
    <hyperlink ref="A32" location="_3_Luft" display="Zurück zum Fragenkatalog" xr:uid="{00000000-0004-0000-0100-000005000000}"/>
    <hyperlink ref="A34" location="_3_Luft" display="Zurück zum Fragenkatalog" xr:uid="{00000000-0004-0000-0100-000006000000}"/>
    <hyperlink ref="A41" location="_3_Luft" display="Zurück zum Fragenkatalog" xr:uid="{00000000-0004-0000-0100-000007000000}"/>
    <hyperlink ref="A36" location="_5.1_B_Erzeugung" display="Zurück zum Fragenkatalog" xr:uid="{00000000-0004-0000-0100-000008000000}"/>
    <hyperlink ref="A46" location="_7_Transportaufkommen" display="Zurück zum Fragenkatalog" xr:uid="{00000000-0004-0000-0100-000009000000}"/>
    <hyperlink ref="A48" location="_8_Aufbau_Wissen" display="Zurück zum Fragenkatalog" xr:uid="{00000000-0004-0000-0100-00000A000000}"/>
    <hyperlink ref="A51" location="_9_UmweltfreundlicheBeschaffung" display="Zurück zum Fragenkatalog" xr:uid="{00000000-0004-0000-0100-00000B000000}"/>
    <hyperlink ref="A54" location="_10_UmweltwirkungAnstoßen" display="Zurück zum Fragenkatalog" xr:uid="{00000000-0004-0000-0100-00000C000000}"/>
    <hyperlink ref="A56" location="_11_Indirekte_Wirkungen_Keine" display="Zurück zum Fragenkatalog" xr:uid="{00000000-0004-0000-0100-00000D000000}"/>
    <hyperlink ref="A26:G26" location="Wasser1" display="Zurück zum Fragenkatalog" xr:uid="{00000000-0004-0000-0100-00000E000000}"/>
    <hyperlink ref="A30:G30" location="Fläche2" display="Zurück zum Fragenkatalog" xr:uid="{00000000-0004-0000-0100-00000F000000}"/>
    <hyperlink ref="A32:G32" location="Luft3" display="Zurück zum Fragenkatalog" xr:uid="{00000000-0004-0000-0100-000010000000}"/>
    <hyperlink ref="A34:G34" location="Fauna4" display="Zurück zum Fragenkatalog" xr:uid="{00000000-0004-0000-0100-000011000000}"/>
    <hyperlink ref="A36:G36" location="Energieverbrauch5" display="Zurück zum Fragenkatalog" xr:uid="{00000000-0004-0000-0100-000012000000}"/>
    <hyperlink ref="A41:G41" location="Materialeinsatz6" display="Zurück zum Fragenkatalog" xr:uid="{00000000-0004-0000-0100-000013000000}"/>
    <hyperlink ref="A46:G46" location="Transport7" display="Zurück zum Fragenkatalog" xr:uid="{00000000-0004-0000-0100-000014000000}"/>
    <hyperlink ref="A48:G48" location="Umweltwissen8" display="Zurück zum Fragenkatalog" xr:uid="{00000000-0004-0000-0100-000015000000}"/>
    <hyperlink ref="A51:G51" location="Beschaffung9" display="Zurück zum Fragenkatalog" xr:uid="{00000000-0004-0000-0100-000016000000}"/>
    <hyperlink ref="A56:G56" location="Indirekte_Wirkungen" display="Zurück zum Fragenkatalog" xr:uid="{00000000-0004-0000-0100-000017000000}"/>
    <hyperlink ref="A54:G54" location="Konsum10" display="Zurück zum Fragenkatalog" xr:uid="{00000000-0004-0000-0100-000018000000}"/>
    <hyperlink ref="A60:G60" location="Fragenkatalog!A684" display="Zurück zum Fragenkatalog" xr:uid="{00000000-0004-0000-0100-000019000000}"/>
    <hyperlink ref="A23:AC23" r:id="rId4" display="Weitere hilfreiche Informationen zum Querschnittsziel Nachhaltige Entwicklung finden Sie auf der EFRE-Internetseite 2021-27.efre-bw.de" xr:uid="{00000000-0004-0000-0100-00001A000000}"/>
  </hyperlinks>
  <pageMargins left="0.31496062992125984" right="0.31496062992125984" top="0.19685039370078741" bottom="0.39370078740157483" header="0" footer="0.19685039370078741"/>
  <pageSetup paperSize="9" scale="88" fitToHeight="0" orientation="portrait" r:id="rId5"/>
  <headerFooter differentFirst="1">
    <oddFooter>&amp;C&amp;P</oddFooter>
    <firstFooter>&amp;LFormularstand: 19.04.2022&amp;C&amp;P</firstFooter>
  </headerFooter>
  <rowBreaks count="1" manualBreakCount="1">
    <brk id="36" max="28" man="1"/>
  </rowBreaks>
  <colBreaks count="1" manualBreakCount="1">
    <brk id="37" max="1048575" man="1"/>
  </col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2">
    <pageSetUpPr fitToPage="1"/>
  </sheetPr>
  <dimension ref="A1:AI140"/>
  <sheetViews>
    <sheetView showGridLines="0" zoomScaleNormal="100" zoomScaleSheetLayoutView="85" zoomScalePageLayoutView="70" workbookViewId="0">
      <selection activeCell="J85" sqref="J85:J86"/>
    </sheetView>
  </sheetViews>
  <sheetFormatPr baseColWidth="10" defaultRowHeight="12.75" x14ac:dyDescent="0.2"/>
  <cols>
    <col min="1" max="1" width="4.5" style="7" customWidth="1"/>
    <col min="2" max="2" width="5.625" style="7" customWidth="1"/>
    <col min="3" max="3" width="0.75" style="7" customWidth="1"/>
    <col min="4" max="4" width="6.5" style="8" customWidth="1"/>
    <col min="5" max="5" width="18.625" style="8" customWidth="1"/>
    <col min="6" max="6" width="63.375" style="7" customWidth="1"/>
    <col min="7" max="7" width="12.125" style="7" customWidth="1"/>
    <col min="8" max="8" width="10" style="7" customWidth="1"/>
    <col min="9" max="9" width="10" style="7" hidden="1" customWidth="1"/>
    <col min="10" max="10" width="11.75" style="7" customWidth="1"/>
    <col min="11" max="11" width="4.25" style="7" hidden="1" customWidth="1"/>
    <col min="12" max="12" width="23.125" style="7" hidden="1" customWidth="1"/>
    <col min="13" max="13" width="15.375" style="13" hidden="1" customWidth="1"/>
    <col min="14" max="14" width="7.375" style="7" hidden="1" customWidth="1"/>
    <col min="15" max="15" width="6.375" style="7" hidden="1" customWidth="1"/>
    <col min="16" max="17" width="5.125" style="7" hidden="1" customWidth="1"/>
    <col min="18" max="18" width="4.875" style="7" hidden="1" customWidth="1"/>
    <col min="19" max="19" width="3.375" style="7" hidden="1" customWidth="1"/>
    <col min="20" max="21" width="10" style="7" hidden="1" customWidth="1"/>
    <col min="22" max="22" width="10" style="7" customWidth="1"/>
    <col min="23" max="23" width="3" style="7" customWidth="1"/>
    <col min="24" max="24" width="11" style="7" customWidth="1"/>
    <col min="25" max="258" width="11" style="7"/>
    <col min="259" max="259" width="4.5" style="7" customWidth="1"/>
    <col min="260" max="260" width="11" style="7" customWidth="1"/>
    <col min="261" max="261" width="0.75" style="7" customWidth="1"/>
    <col min="262" max="262" width="6.5" style="7" customWidth="1"/>
    <col min="263" max="263" width="18.625" style="7" customWidth="1"/>
    <col min="264" max="264" width="63.75" style="7" customWidth="1"/>
    <col min="265" max="265" width="10" style="7" customWidth="1"/>
    <col min="266" max="266" width="11.25" style="7" customWidth="1"/>
    <col min="267" max="267" width="4.25" style="7" customWidth="1"/>
    <col min="268" max="268" width="88.25" style="7" customWidth="1"/>
    <col min="269" max="269" width="15.375" style="7" customWidth="1"/>
    <col min="270" max="270" width="7.375" style="7" customWidth="1"/>
    <col min="271" max="271" width="6.375" style="7" customWidth="1"/>
    <col min="272" max="273" width="5.125" style="7" customWidth="1"/>
    <col min="274" max="274" width="3.875" style="7" customWidth="1"/>
    <col min="275" max="275" width="3.375" style="7" customWidth="1"/>
    <col min="276" max="278" width="10" style="7" customWidth="1"/>
    <col min="279" max="514" width="11" style="7"/>
    <col min="515" max="515" width="4.5" style="7" customWidth="1"/>
    <col min="516" max="516" width="11" style="7" customWidth="1"/>
    <col min="517" max="517" width="0.75" style="7" customWidth="1"/>
    <col min="518" max="518" width="6.5" style="7" customWidth="1"/>
    <col min="519" max="519" width="18.625" style="7" customWidth="1"/>
    <col min="520" max="520" width="63.75" style="7" customWidth="1"/>
    <col min="521" max="521" width="10" style="7" customWidth="1"/>
    <col min="522" max="522" width="11.25" style="7" customWidth="1"/>
    <col min="523" max="523" width="4.25" style="7" customWidth="1"/>
    <col min="524" max="524" width="88.25" style="7" customWidth="1"/>
    <col min="525" max="525" width="15.375" style="7" customWidth="1"/>
    <col min="526" max="526" width="7.375" style="7" customWidth="1"/>
    <col min="527" max="527" width="6.375" style="7" customWidth="1"/>
    <col min="528" max="529" width="5.125" style="7" customWidth="1"/>
    <col min="530" max="530" width="3.875" style="7" customWidth="1"/>
    <col min="531" max="531" width="3.375" style="7" customWidth="1"/>
    <col min="532" max="534" width="10" style="7" customWidth="1"/>
    <col min="535" max="770" width="11" style="7"/>
    <col min="771" max="771" width="4.5" style="7" customWidth="1"/>
    <col min="772" max="772" width="11" style="7" customWidth="1"/>
    <col min="773" max="773" width="0.75" style="7" customWidth="1"/>
    <col min="774" max="774" width="6.5" style="7" customWidth="1"/>
    <col min="775" max="775" width="18.625" style="7" customWidth="1"/>
    <col min="776" max="776" width="63.75" style="7" customWidth="1"/>
    <col min="777" max="777" width="10" style="7" customWidth="1"/>
    <col min="778" max="778" width="11.25" style="7" customWidth="1"/>
    <col min="779" max="779" width="4.25" style="7" customWidth="1"/>
    <col min="780" max="780" width="88.25" style="7" customWidth="1"/>
    <col min="781" max="781" width="15.375" style="7" customWidth="1"/>
    <col min="782" max="782" width="7.375" style="7" customWidth="1"/>
    <col min="783" max="783" width="6.375" style="7" customWidth="1"/>
    <col min="784" max="785" width="5.125" style="7" customWidth="1"/>
    <col min="786" max="786" width="3.875" style="7" customWidth="1"/>
    <col min="787" max="787" width="3.375" style="7" customWidth="1"/>
    <col min="788" max="790" width="10" style="7" customWidth="1"/>
    <col min="791" max="1026" width="11" style="7"/>
    <col min="1027" max="1027" width="4.5" style="7" customWidth="1"/>
    <col min="1028" max="1028" width="11" style="7" customWidth="1"/>
    <col min="1029" max="1029" width="0.75" style="7" customWidth="1"/>
    <col min="1030" max="1030" width="6.5" style="7" customWidth="1"/>
    <col min="1031" max="1031" width="18.625" style="7" customWidth="1"/>
    <col min="1032" max="1032" width="63.75" style="7" customWidth="1"/>
    <col min="1033" max="1033" width="10" style="7" customWidth="1"/>
    <col min="1034" max="1034" width="11.25" style="7" customWidth="1"/>
    <col min="1035" max="1035" width="4.25" style="7" customWidth="1"/>
    <col min="1036" max="1036" width="88.25" style="7" customWidth="1"/>
    <col min="1037" max="1037" width="15.375" style="7" customWidth="1"/>
    <col min="1038" max="1038" width="7.375" style="7" customWidth="1"/>
    <col min="1039" max="1039" width="6.375" style="7" customWidth="1"/>
    <col min="1040" max="1041" width="5.125" style="7" customWidth="1"/>
    <col min="1042" max="1042" width="3.875" style="7" customWidth="1"/>
    <col min="1043" max="1043" width="3.375" style="7" customWidth="1"/>
    <col min="1044" max="1046" width="10" style="7" customWidth="1"/>
    <col min="1047" max="1282" width="11" style="7"/>
    <col min="1283" max="1283" width="4.5" style="7" customWidth="1"/>
    <col min="1284" max="1284" width="11" style="7" customWidth="1"/>
    <col min="1285" max="1285" width="0.75" style="7" customWidth="1"/>
    <col min="1286" max="1286" width="6.5" style="7" customWidth="1"/>
    <col min="1287" max="1287" width="18.625" style="7" customWidth="1"/>
    <col min="1288" max="1288" width="63.75" style="7" customWidth="1"/>
    <col min="1289" max="1289" width="10" style="7" customWidth="1"/>
    <col min="1290" max="1290" width="11.25" style="7" customWidth="1"/>
    <col min="1291" max="1291" width="4.25" style="7" customWidth="1"/>
    <col min="1292" max="1292" width="88.25" style="7" customWidth="1"/>
    <col min="1293" max="1293" width="15.375" style="7" customWidth="1"/>
    <col min="1294" max="1294" width="7.375" style="7" customWidth="1"/>
    <col min="1295" max="1295" width="6.375" style="7" customWidth="1"/>
    <col min="1296" max="1297" width="5.125" style="7" customWidth="1"/>
    <col min="1298" max="1298" width="3.875" style="7" customWidth="1"/>
    <col min="1299" max="1299" width="3.375" style="7" customWidth="1"/>
    <col min="1300" max="1302" width="10" style="7" customWidth="1"/>
    <col min="1303" max="1538" width="11" style="7"/>
    <col min="1539" max="1539" width="4.5" style="7" customWidth="1"/>
    <col min="1540" max="1540" width="11" style="7" customWidth="1"/>
    <col min="1541" max="1541" width="0.75" style="7" customWidth="1"/>
    <col min="1542" max="1542" width="6.5" style="7" customWidth="1"/>
    <col min="1543" max="1543" width="18.625" style="7" customWidth="1"/>
    <col min="1544" max="1544" width="63.75" style="7" customWidth="1"/>
    <col min="1545" max="1545" width="10" style="7" customWidth="1"/>
    <col min="1546" max="1546" width="11.25" style="7" customWidth="1"/>
    <col min="1547" max="1547" width="4.25" style="7" customWidth="1"/>
    <col min="1548" max="1548" width="88.25" style="7" customWidth="1"/>
    <col min="1549" max="1549" width="15.375" style="7" customWidth="1"/>
    <col min="1550" max="1550" width="7.375" style="7" customWidth="1"/>
    <col min="1551" max="1551" width="6.375" style="7" customWidth="1"/>
    <col min="1552" max="1553" width="5.125" style="7" customWidth="1"/>
    <col min="1554" max="1554" width="3.875" style="7" customWidth="1"/>
    <col min="1555" max="1555" width="3.375" style="7" customWidth="1"/>
    <col min="1556" max="1558" width="10" style="7" customWidth="1"/>
    <col min="1559" max="1794" width="11" style="7"/>
    <col min="1795" max="1795" width="4.5" style="7" customWidth="1"/>
    <col min="1796" max="1796" width="11" style="7" customWidth="1"/>
    <col min="1797" max="1797" width="0.75" style="7" customWidth="1"/>
    <col min="1798" max="1798" width="6.5" style="7" customWidth="1"/>
    <col min="1799" max="1799" width="18.625" style="7" customWidth="1"/>
    <col min="1800" max="1800" width="63.75" style="7" customWidth="1"/>
    <col min="1801" max="1801" width="10" style="7" customWidth="1"/>
    <col min="1802" max="1802" width="11.25" style="7" customWidth="1"/>
    <col min="1803" max="1803" width="4.25" style="7" customWidth="1"/>
    <col min="1804" max="1804" width="88.25" style="7" customWidth="1"/>
    <col min="1805" max="1805" width="15.375" style="7" customWidth="1"/>
    <col min="1806" max="1806" width="7.375" style="7" customWidth="1"/>
    <col min="1807" max="1807" width="6.375" style="7" customWidth="1"/>
    <col min="1808" max="1809" width="5.125" style="7" customWidth="1"/>
    <col min="1810" max="1810" width="3.875" style="7" customWidth="1"/>
    <col min="1811" max="1811" width="3.375" style="7" customWidth="1"/>
    <col min="1812" max="1814" width="10" style="7" customWidth="1"/>
    <col min="1815" max="2050" width="11" style="7"/>
    <col min="2051" max="2051" width="4.5" style="7" customWidth="1"/>
    <col min="2052" max="2052" width="11" style="7" customWidth="1"/>
    <col min="2053" max="2053" width="0.75" style="7" customWidth="1"/>
    <col min="2054" max="2054" width="6.5" style="7" customWidth="1"/>
    <col min="2055" max="2055" width="18.625" style="7" customWidth="1"/>
    <col min="2056" max="2056" width="63.75" style="7" customWidth="1"/>
    <col min="2057" max="2057" width="10" style="7" customWidth="1"/>
    <col min="2058" max="2058" width="11.25" style="7" customWidth="1"/>
    <col min="2059" max="2059" width="4.25" style="7" customWidth="1"/>
    <col min="2060" max="2060" width="88.25" style="7" customWidth="1"/>
    <col min="2061" max="2061" width="15.375" style="7" customWidth="1"/>
    <col min="2062" max="2062" width="7.375" style="7" customWidth="1"/>
    <col min="2063" max="2063" width="6.375" style="7" customWidth="1"/>
    <col min="2064" max="2065" width="5.125" style="7" customWidth="1"/>
    <col min="2066" max="2066" width="3.875" style="7" customWidth="1"/>
    <col min="2067" max="2067" width="3.375" style="7" customWidth="1"/>
    <col min="2068" max="2070" width="10" style="7" customWidth="1"/>
    <col min="2071" max="2306" width="11" style="7"/>
    <col min="2307" max="2307" width="4.5" style="7" customWidth="1"/>
    <col min="2308" max="2308" width="11" style="7" customWidth="1"/>
    <col min="2309" max="2309" width="0.75" style="7" customWidth="1"/>
    <col min="2310" max="2310" width="6.5" style="7" customWidth="1"/>
    <col min="2311" max="2311" width="18.625" style="7" customWidth="1"/>
    <col min="2312" max="2312" width="63.75" style="7" customWidth="1"/>
    <col min="2313" max="2313" width="10" style="7" customWidth="1"/>
    <col min="2314" max="2314" width="11.25" style="7" customWidth="1"/>
    <col min="2315" max="2315" width="4.25" style="7" customWidth="1"/>
    <col min="2316" max="2316" width="88.25" style="7" customWidth="1"/>
    <col min="2317" max="2317" width="15.375" style="7" customWidth="1"/>
    <col min="2318" max="2318" width="7.375" style="7" customWidth="1"/>
    <col min="2319" max="2319" width="6.375" style="7" customWidth="1"/>
    <col min="2320" max="2321" width="5.125" style="7" customWidth="1"/>
    <col min="2322" max="2322" width="3.875" style="7" customWidth="1"/>
    <col min="2323" max="2323" width="3.375" style="7" customWidth="1"/>
    <col min="2324" max="2326" width="10" style="7" customWidth="1"/>
    <col min="2327" max="2562" width="11" style="7"/>
    <col min="2563" max="2563" width="4.5" style="7" customWidth="1"/>
    <col min="2564" max="2564" width="11" style="7" customWidth="1"/>
    <col min="2565" max="2565" width="0.75" style="7" customWidth="1"/>
    <col min="2566" max="2566" width="6.5" style="7" customWidth="1"/>
    <col min="2567" max="2567" width="18.625" style="7" customWidth="1"/>
    <col min="2568" max="2568" width="63.75" style="7" customWidth="1"/>
    <col min="2569" max="2569" width="10" style="7" customWidth="1"/>
    <col min="2570" max="2570" width="11.25" style="7" customWidth="1"/>
    <col min="2571" max="2571" width="4.25" style="7" customWidth="1"/>
    <col min="2572" max="2572" width="88.25" style="7" customWidth="1"/>
    <col min="2573" max="2573" width="15.375" style="7" customWidth="1"/>
    <col min="2574" max="2574" width="7.375" style="7" customWidth="1"/>
    <col min="2575" max="2575" width="6.375" style="7" customWidth="1"/>
    <col min="2576" max="2577" width="5.125" style="7" customWidth="1"/>
    <col min="2578" max="2578" width="3.875" style="7" customWidth="1"/>
    <col min="2579" max="2579" width="3.375" style="7" customWidth="1"/>
    <col min="2580" max="2582" width="10" style="7" customWidth="1"/>
    <col min="2583" max="2818" width="11" style="7"/>
    <col min="2819" max="2819" width="4.5" style="7" customWidth="1"/>
    <col min="2820" max="2820" width="11" style="7" customWidth="1"/>
    <col min="2821" max="2821" width="0.75" style="7" customWidth="1"/>
    <col min="2822" max="2822" width="6.5" style="7" customWidth="1"/>
    <col min="2823" max="2823" width="18.625" style="7" customWidth="1"/>
    <col min="2824" max="2824" width="63.75" style="7" customWidth="1"/>
    <col min="2825" max="2825" width="10" style="7" customWidth="1"/>
    <col min="2826" max="2826" width="11.25" style="7" customWidth="1"/>
    <col min="2827" max="2827" width="4.25" style="7" customWidth="1"/>
    <col min="2828" max="2828" width="88.25" style="7" customWidth="1"/>
    <col min="2829" max="2829" width="15.375" style="7" customWidth="1"/>
    <col min="2830" max="2830" width="7.375" style="7" customWidth="1"/>
    <col min="2831" max="2831" width="6.375" style="7" customWidth="1"/>
    <col min="2832" max="2833" width="5.125" style="7" customWidth="1"/>
    <col min="2834" max="2834" width="3.875" style="7" customWidth="1"/>
    <col min="2835" max="2835" width="3.375" style="7" customWidth="1"/>
    <col min="2836" max="2838" width="10" style="7" customWidth="1"/>
    <col min="2839" max="3074" width="11" style="7"/>
    <col min="3075" max="3075" width="4.5" style="7" customWidth="1"/>
    <col min="3076" max="3076" width="11" style="7" customWidth="1"/>
    <col min="3077" max="3077" width="0.75" style="7" customWidth="1"/>
    <col min="3078" max="3078" width="6.5" style="7" customWidth="1"/>
    <col min="3079" max="3079" width="18.625" style="7" customWidth="1"/>
    <col min="3080" max="3080" width="63.75" style="7" customWidth="1"/>
    <col min="3081" max="3081" width="10" style="7" customWidth="1"/>
    <col min="3082" max="3082" width="11.25" style="7" customWidth="1"/>
    <col min="3083" max="3083" width="4.25" style="7" customWidth="1"/>
    <col min="3084" max="3084" width="88.25" style="7" customWidth="1"/>
    <col min="3085" max="3085" width="15.375" style="7" customWidth="1"/>
    <col min="3086" max="3086" width="7.375" style="7" customWidth="1"/>
    <col min="3087" max="3087" width="6.375" style="7" customWidth="1"/>
    <col min="3088" max="3089" width="5.125" style="7" customWidth="1"/>
    <col min="3090" max="3090" width="3.875" style="7" customWidth="1"/>
    <col min="3091" max="3091" width="3.375" style="7" customWidth="1"/>
    <col min="3092" max="3094" width="10" style="7" customWidth="1"/>
    <col min="3095" max="3330" width="11" style="7"/>
    <col min="3331" max="3331" width="4.5" style="7" customWidth="1"/>
    <col min="3332" max="3332" width="11" style="7" customWidth="1"/>
    <col min="3333" max="3333" width="0.75" style="7" customWidth="1"/>
    <col min="3334" max="3334" width="6.5" style="7" customWidth="1"/>
    <col min="3335" max="3335" width="18.625" style="7" customWidth="1"/>
    <col min="3336" max="3336" width="63.75" style="7" customWidth="1"/>
    <col min="3337" max="3337" width="10" style="7" customWidth="1"/>
    <col min="3338" max="3338" width="11.25" style="7" customWidth="1"/>
    <col min="3339" max="3339" width="4.25" style="7" customWidth="1"/>
    <col min="3340" max="3340" width="88.25" style="7" customWidth="1"/>
    <col min="3341" max="3341" width="15.375" style="7" customWidth="1"/>
    <col min="3342" max="3342" width="7.375" style="7" customWidth="1"/>
    <col min="3343" max="3343" width="6.375" style="7" customWidth="1"/>
    <col min="3344" max="3345" width="5.125" style="7" customWidth="1"/>
    <col min="3346" max="3346" width="3.875" style="7" customWidth="1"/>
    <col min="3347" max="3347" width="3.375" style="7" customWidth="1"/>
    <col min="3348" max="3350" width="10" style="7" customWidth="1"/>
    <col min="3351" max="3586" width="11" style="7"/>
    <col min="3587" max="3587" width="4.5" style="7" customWidth="1"/>
    <col min="3588" max="3588" width="11" style="7" customWidth="1"/>
    <col min="3589" max="3589" width="0.75" style="7" customWidth="1"/>
    <col min="3590" max="3590" width="6.5" style="7" customWidth="1"/>
    <col min="3591" max="3591" width="18.625" style="7" customWidth="1"/>
    <col min="3592" max="3592" width="63.75" style="7" customWidth="1"/>
    <col min="3593" max="3593" width="10" style="7" customWidth="1"/>
    <col min="3594" max="3594" width="11.25" style="7" customWidth="1"/>
    <col min="3595" max="3595" width="4.25" style="7" customWidth="1"/>
    <col min="3596" max="3596" width="88.25" style="7" customWidth="1"/>
    <col min="3597" max="3597" width="15.375" style="7" customWidth="1"/>
    <col min="3598" max="3598" width="7.375" style="7" customWidth="1"/>
    <col min="3599" max="3599" width="6.375" style="7" customWidth="1"/>
    <col min="3600" max="3601" width="5.125" style="7" customWidth="1"/>
    <col min="3602" max="3602" width="3.875" style="7" customWidth="1"/>
    <col min="3603" max="3603" width="3.375" style="7" customWidth="1"/>
    <col min="3604" max="3606" width="10" style="7" customWidth="1"/>
    <col min="3607" max="3842" width="11" style="7"/>
    <col min="3843" max="3843" width="4.5" style="7" customWidth="1"/>
    <col min="3844" max="3844" width="11" style="7" customWidth="1"/>
    <col min="3845" max="3845" width="0.75" style="7" customWidth="1"/>
    <col min="3846" max="3846" width="6.5" style="7" customWidth="1"/>
    <col min="3847" max="3847" width="18.625" style="7" customWidth="1"/>
    <col min="3848" max="3848" width="63.75" style="7" customWidth="1"/>
    <col min="3849" max="3849" width="10" style="7" customWidth="1"/>
    <col min="3850" max="3850" width="11.25" style="7" customWidth="1"/>
    <col min="3851" max="3851" width="4.25" style="7" customWidth="1"/>
    <col min="3852" max="3852" width="88.25" style="7" customWidth="1"/>
    <col min="3853" max="3853" width="15.375" style="7" customWidth="1"/>
    <col min="3854" max="3854" width="7.375" style="7" customWidth="1"/>
    <col min="3855" max="3855" width="6.375" style="7" customWidth="1"/>
    <col min="3856" max="3857" width="5.125" style="7" customWidth="1"/>
    <col min="3858" max="3858" width="3.875" style="7" customWidth="1"/>
    <col min="3859" max="3859" width="3.375" style="7" customWidth="1"/>
    <col min="3860" max="3862" width="10" style="7" customWidth="1"/>
    <col min="3863" max="4098" width="11" style="7"/>
    <col min="4099" max="4099" width="4.5" style="7" customWidth="1"/>
    <col min="4100" max="4100" width="11" style="7" customWidth="1"/>
    <col min="4101" max="4101" width="0.75" style="7" customWidth="1"/>
    <col min="4102" max="4102" width="6.5" style="7" customWidth="1"/>
    <col min="4103" max="4103" width="18.625" style="7" customWidth="1"/>
    <col min="4104" max="4104" width="63.75" style="7" customWidth="1"/>
    <col min="4105" max="4105" width="10" style="7" customWidth="1"/>
    <col min="4106" max="4106" width="11.25" style="7" customWidth="1"/>
    <col min="4107" max="4107" width="4.25" style="7" customWidth="1"/>
    <col min="4108" max="4108" width="88.25" style="7" customWidth="1"/>
    <col min="4109" max="4109" width="15.375" style="7" customWidth="1"/>
    <col min="4110" max="4110" width="7.375" style="7" customWidth="1"/>
    <col min="4111" max="4111" width="6.375" style="7" customWidth="1"/>
    <col min="4112" max="4113" width="5.125" style="7" customWidth="1"/>
    <col min="4114" max="4114" width="3.875" style="7" customWidth="1"/>
    <col min="4115" max="4115" width="3.375" style="7" customWidth="1"/>
    <col min="4116" max="4118" width="10" style="7" customWidth="1"/>
    <col min="4119" max="4354" width="11" style="7"/>
    <col min="4355" max="4355" width="4.5" style="7" customWidth="1"/>
    <col min="4356" max="4356" width="11" style="7" customWidth="1"/>
    <col min="4357" max="4357" width="0.75" style="7" customWidth="1"/>
    <col min="4358" max="4358" width="6.5" style="7" customWidth="1"/>
    <col min="4359" max="4359" width="18.625" style="7" customWidth="1"/>
    <col min="4360" max="4360" width="63.75" style="7" customWidth="1"/>
    <col min="4361" max="4361" width="10" style="7" customWidth="1"/>
    <col min="4362" max="4362" width="11.25" style="7" customWidth="1"/>
    <col min="4363" max="4363" width="4.25" style="7" customWidth="1"/>
    <col min="4364" max="4364" width="88.25" style="7" customWidth="1"/>
    <col min="4365" max="4365" width="15.375" style="7" customWidth="1"/>
    <col min="4366" max="4366" width="7.375" style="7" customWidth="1"/>
    <col min="4367" max="4367" width="6.375" style="7" customWidth="1"/>
    <col min="4368" max="4369" width="5.125" style="7" customWidth="1"/>
    <col min="4370" max="4370" width="3.875" style="7" customWidth="1"/>
    <col min="4371" max="4371" width="3.375" style="7" customWidth="1"/>
    <col min="4372" max="4374" width="10" style="7" customWidth="1"/>
    <col min="4375" max="4610" width="11" style="7"/>
    <col min="4611" max="4611" width="4.5" style="7" customWidth="1"/>
    <col min="4612" max="4612" width="11" style="7" customWidth="1"/>
    <col min="4613" max="4613" width="0.75" style="7" customWidth="1"/>
    <col min="4614" max="4614" width="6.5" style="7" customWidth="1"/>
    <col min="4615" max="4615" width="18.625" style="7" customWidth="1"/>
    <col min="4616" max="4616" width="63.75" style="7" customWidth="1"/>
    <col min="4617" max="4617" width="10" style="7" customWidth="1"/>
    <col min="4618" max="4618" width="11.25" style="7" customWidth="1"/>
    <col min="4619" max="4619" width="4.25" style="7" customWidth="1"/>
    <col min="4620" max="4620" width="88.25" style="7" customWidth="1"/>
    <col min="4621" max="4621" width="15.375" style="7" customWidth="1"/>
    <col min="4622" max="4622" width="7.375" style="7" customWidth="1"/>
    <col min="4623" max="4623" width="6.375" style="7" customWidth="1"/>
    <col min="4624" max="4625" width="5.125" style="7" customWidth="1"/>
    <col min="4626" max="4626" width="3.875" style="7" customWidth="1"/>
    <col min="4627" max="4627" width="3.375" style="7" customWidth="1"/>
    <col min="4628" max="4630" width="10" style="7" customWidth="1"/>
    <col min="4631" max="4866" width="11" style="7"/>
    <col min="4867" max="4867" width="4.5" style="7" customWidth="1"/>
    <col min="4868" max="4868" width="11" style="7" customWidth="1"/>
    <col min="4869" max="4869" width="0.75" style="7" customWidth="1"/>
    <col min="4870" max="4870" width="6.5" style="7" customWidth="1"/>
    <col min="4871" max="4871" width="18.625" style="7" customWidth="1"/>
    <col min="4872" max="4872" width="63.75" style="7" customWidth="1"/>
    <col min="4873" max="4873" width="10" style="7" customWidth="1"/>
    <col min="4874" max="4874" width="11.25" style="7" customWidth="1"/>
    <col min="4875" max="4875" width="4.25" style="7" customWidth="1"/>
    <col min="4876" max="4876" width="88.25" style="7" customWidth="1"/>
    <col min="4877" max="4877" width="15.375" style="7" customWidth="1"/>
    <col min="4878" max="4878" width="7.375" style="7" customWidth="1"/>
    <col min="4879" max="4879" width="6.375" style="7" customWidth="1"/>
    <col min="4880" max="4881" width="5.125" style="7" customWidth="1"/>
    <col min="4882" max="4882" width="3.875" style="7" customWidth="1"/>
    <col min="4883" max="4883" width="3.375" style="7" customWidth="1"/>
    <col min="4884" max="4886" width="10" style="7" customWidth="1"/>
    <col min="4887" max="5122" width="11" style="7"/>
    <col min="5123" max="5123" width="4.5" style="7" customWidth="1"/>
    <col min="5124" max="5124" width="11" style="7" customWidth="1"/>
    <col min="5125" max="5125" width="0.75" style="7" customWidth="1"/>
    <col min="5126" max="5126" width="6.5" style="7" customWidth="1"/>
    <col min="5127" max="5127" width="18.625" style="7" customWidth="1"/>
    <col min="5128" max="5128" width="63.75" style="7" customWidth="1"/>
    <col min="5129" max="5129" width="10" style="7" customWidth="1"/>
    <col min="5130" max="5130" width="11.25" style="7" customWidth="1"/>
    <col min="5131" max="5131" width="4.25" style="7" customWidth="1"/>
    <col min="5132" max="5132" width="88.25" style="7" customWidth="1"/>
    <col min="5133" max="5133" width="15.375" style="7" customWidth="1"/>
    <col min="5134" max="5134" width="7.375" style="7" customWidth="1"/>
    <col min="5135" max="5135" width="6.375" style="7" customWidth="1"/>
    <col min="5136" max="5137" width="5.125" style="7" customWidth="1"/>
    <col min="5138" max="5138" width="3.875" style="7" customWidth="1"/>
    <col min="5139" max="5139" width="3.375" style="7" customWidth="1"/>
    <col min="5140" max="5142" width="10" style="7" customWidth="1"/>
    <col min="5143" max="5378" width="11" style="7"/>
    <col min="5379" max="5379" width="4.5" style="7" customWidth="1"/>
    <col min="5380" max="5380" width="11" style="7" customWidth="1"/>
    <col min="5381" max="5381" width="0.75" style="7" customWidth="1"/>
    <col min="5382" max="5382" width="6.5" style="7" customWidth="1"/>
    <col min="5383" max="5383" width="18.625" style="7" customWidth="1"/>
    <col min="5384" max="5384" width="63.75" style="7" customWidth="1"/>
    <col min="5385" max="5385" width="10" style="7" customWidth="1"/>
    <col min="5386" max="5386" width="11.25" style="7" customWidth="1"/>
    <col min="5387" max="5387" width="4.25" style="7" customWidth="1"/>
    <col min="5388" max="5388" width="88.25" style="7" customWidth="1"/>
    <col min="5389" max="5389" width="15.375" style="7" customWidth="1"/>
    <col min="5390" max="5390" width="7.375" style="7" customWidth="1"/>
    <col min="5391" max="5391" width="6.375" style="7" customWidth="1"/>
    <col min="5392" max="5393" width="5.125" style="7" customWidth="1"/>
    <col min="5394" max="5394" width="3.875" style="7" customWidth="1"/>
    <col min="5395" max="5395" width="3.375" style="7" customWidth="1"/>
    <col min="5396" max="5398" width="10" style="7" customWidth="1"/>
    <col min="5399" max="5634" width="11" style="7"/>
    <col min="5635" max="5635" width="4.5" style="7" customWidth="1"/>
    <col min="5636" max="5636" width="11" style="7" customWidth="1"/>
    <col min="5637" max="5637" width="0.75" style="7" customWidth="1"/>
    <col min="5638" max="5638" width="6.5" style="7" customWidth="1"/>
    <col min="5639" max="5639" width="18.625" style="7" customWidth="1"/>
    <col min="5640" max="5640" width="63.75" style="7" customWidth="1"/>
    <col min="5641" max="5641" width="10" style="7" customWidth="1"/>
    <col min="5642" max="5642" width="11.25" style="7" customWidth="1"/>
    <col min="5643" max="5643" width="4.25" style="7" customWidth="1"/>
    <col min="5644" max="5644" width="88.25" style="7" customWidth="1"/>
    <col min="5645" max="5645" width="15.375" style="7" customWidth="1"/>
    <col min="5646" max="5646" width="7.375" style="7" customWidth="1"/>
    <col min="5647" max="5647" width="6.375" style="7" customWidth="1"/>
    <col min="5648" max="5649" width="5.125" style="7" customWidth="1"/>
    <col min="5650" max="5650" width="3.875" style="7" customWidth="1"/>
    <col min="5651" max="5651" width="3.375" style="7" customWidth="1"/>
    <col min="5652" max="5654" width="10" style="7" customWidth="1"/>
    <col min="5655" max="5890" width="11" style="7"/>
    <col min="5891" max="5891" width="4.5" style="7" customWidth="1"/>
    <col min="5892" max="5892" width="11" style="7" customWidth="1"/>
    <col min="5893" max="5893" width="0.75" style="7" customWidth="1"/>
    <col min="5894" max="5894" width="6.5" style="7" customWidth="1"/>
    <col min="5895" max="5895" width="18.625" style="7" customWidth="1"/>
    <col min="5896" max="5896" width="63.75" style="7" customWidth="1"/>
    <col min="5897" max="5897" width="10" style="7" customWidth="1"/>
    <col min="5898" max="5898" width="11.25" style="7" customWidth="1"/>
    <col min="5899" max="5899" width="4.25" style="7" customWidth="1"/>
    <col min="5900" max="5900" width="88.25" style="7" customWidth="1"/>
    <col min="5901" max="5901" width="15.375" style="7" customWidth="1"/>
    <col min="5902" max="5902" width="7.375" style="7" customWidth="1"/>
    <col min="5903" max="5903" width="6.375" style="7" customWidth="1"/>
    <col min="5904" max="5905" width="5.125" style="7" customWidth="1"/>
    <col min="5906" max="5906" width="3.875" style="7" customWidth="1"/>
    <col min="5907" max="5907" width="3.375" style="7" customWidth="1"/>
    <col min="5908" max="5910" width="10" style="7" customWidth="1"/>
    <col min="5911" max="6146" width="11" style="7"/>
    <col min="6147" max="6147" width="4.5" style="7" customWidth="1"/>
    <col min="6148" max="6148" width="11" style="7" customWidth="1"/>
    <col min="6149" max="6149" width="0.75" style="7" customWidth="1"/>
    <col min="6150" max="6150" width="6.5" style="7" customWidth="1"/>
    <col min="6151" max="6151" width="18.625" style="7" customWidth="1"/>
    <col min="6152" max="6152" width="63.75" style="7" customWidth="1"/>
    <col min="6153" max="6153" width="10" style="7" customWidth="1"/>
    <col min="6154" max="6154" width="11.25" style="7" customWidth="1"/>
    <col min="6155" max="6155" width="4.25" style="7" customWidth="1"/>
    <col min="6156" max="6156" width="88.25" style="7" customWidth="1"/>
    <col min="6157" max="6157" width="15.375" style="7" customWidth="1"/>
    <col min="6158" max="6158" width="7.375" style="7" customWidth="1"/>
    <col min="6159" max="6159" width="6.375" style="7" customWidth="1"/>
    <col min="6160" max="6161" width="5.125" style="7" customWidth="1"/>
    <col min="6162" max="6162" width="3.875" style="7" customWidth="1"/>
    <col min="6163" max="6163" width="3.375" style="7" customWidth="1"/>
    <col min="6164" max="6166" width="10" style="7" customWidth="1"/>
    <col min="6167" max="6402" width="11" style="7"/>
    <col min="6403" max="6403" width="4.5" style="7" customWidth="1"/>
    <col min="6404" max="6404" width="11" style="7" customWidth="1"/>
    <col min="6405" max="6405" width="0.75" style="7" customWidth="1"/>
    <col min="6406" max="6406" width="6.5" style="7" customWidth="1"/>
    <col min="6407" max="6407" width="18.625" style="7" customWidth="1"/>
    <col min="6408" max="6408" width="63.75" style="7" customWidth="1"/>
    <col min="6409" max="6409" width="10" style="7" customWidth="1"/>
    <col min="6410" max="6410" width="11.25" style="7" customWidth="1"/>
    <col min="6411" max="6411" width="4.25" style="7" customWidth="1"/>
    <col min="6412" max="6412" width="88.25" style="7" customWidth="1"/>
    <col min="6413" max="6413" width="15.375" style="7" customWidth="1"/>
    <col min="6414" max="6414" width="7.375" style="7" customWidth="1"/>
    <col min="6415" max="6415" width="6.375" style="7" customWidth="1"/>
    <col min="6416" max="6417" width="5.125" style="7" customWidth="1"/>
    <col min="6418" max="6418" width="3.875" style="7" customWidth="1"/>
    <col min="6419" max="6419" width="3.375" style="7" customWidth="1"/>
    <col min="6420" max="6422" width="10" style="7" customWidth="1"/>
    <col min="6423" max="6658" width="11" style="7"/>
    <col min="6659" max="6659" width="4.5" style="7" customWidth="1"/>
    <col min="6660" max="6660" width="11" style="7" customWidth="1"/>
    <col min="6661" max="6661" width="0.75" style="7" customWidth="1"/>
    <col min="6662" max="6662" width="6.5" style="7" customWidth="1"/>
    <col min="6663" max="6663" width="18.625" style="7" customWidth="1"/>
    <col min="6664" max="6664" width="63.75" style="7" customWidth="1"/>
    <col min="6665" max="6665" width="10" style="7" customWidth="1"/>
    <col min="6666" max="6666" width="11.25" style="7" customWidth="1"/>
    <col min="6667" max="6667" width="4.25" style="7" customWidth="1"/>
    <col min="6668" max="6668" width="88.25" style="7" customWidth="1"/>
    <col min="6669" max="6669" width="15.375" style="7" customWidth="1"/>
    <col min="6670" max="6670" width="7.375" style="7" customWidth="1"/>
    <col min="6671" max="6671" width="6.375" style="7" customWidth="1"/>
    <col min="6672" max="6673" width="5.125" style="7" customWidth="1"/>
    <col min="6674" max="6674" width="3.875" style="7" customWidth="1"/>
    <col min="6675" max="6675" width="3.375" style="7" customWidth="1"/>
    <col min="6676" max="6678" width="10" style="7" customWidth="1"/>
    <col min="6679" max="6914" width="11" style="7"/>
    <col min="6915" max="6915" width="4.5" style="7" customWidth="1"/>
    <col min="6916" max="6916" width="11" style="7" customWidth="1"/>
    <col min="6917" max="6917" width="0.75" style="7" customWidth="1"/>
    <col min="6918" max="6918" width="6.5" style="7" customWidth="1"/>
    <col min="6919" max="6919" width="18.625" style="7" customWidth="1"/>
    <col min="6920" max="6920" width="63.75" style="7" customWidth="1"/>
    <col min="6921" max="6921" width="10" style="7" customWidth="1"/>
    <col min="6922" max="6922" width="11.25" style="7" customWidth="1"/>
    <col min="6923" max="6923" width="4.25" style="7" customWidth="1"/>
    <col min="6924" max="6924" width="88.25" style="7" customWidth="1"/>
    <col min="6925" max="6925" width="15.375" style="7" customWidth="1"/>
    <col min="6926" max="6926" width="7.375" style="7" customWidth="1"/>
    <col min="6927" max="6927" width="6.375" style="7" customWidth="1"/>
    <col min="6928" max="6929" width="5.125" style="7" customWidth="1"/>
    <col min="6930" max="6930" width="3.875" style="7" customWidth="1"/>
    <col min="6931" max="6931" width="3.375" style="7" customWidth="1"/>
    <col min="6932" max="6934" width="10" style="7" customWidth="1"/>
    <col min="6935" max="7170" width="11" style="7"/>
    <col min="7171" max="7171" width="4.5" style="7" customWidth="1"/>
    <col min="7172" max="7172" width="11" style="7" customWidth="1"/>
    <col min="7173" max="7173" width="0.75" style="7" customWidth="1"/>
    <col min="7174" max="7174" width="6.5" style="7" customWidth="1"/>
    <col min="7175" max="7175" width="18.625" style="7" customWidth="1"/>
    <col min="7176" max="7176" width="63.75" style="7" customWidth="1"/>
    <col min="7177" max="7177" width="10" style="7" customWidth="1"/>
    <col min="7178" max="7178" width="11.25" style="7" customWidth="1"/>
    <col min="7179" max="7179" width="4.25" style="7" customWidth="1"/>
    <col min="7180" max="7180" width="88.25" style="7" customWidth="1"/>
    <col min="7181" max="7181" width="15.375" style="7" customWidth="1"/>
    <col min="7182" max="7182" width="7.375" style="7" customWidth="1"/>
    <col min="7183" max="7183" width="6.375" style="7" customWidth="1"/>
    <col min="7184" max="7185" width="5.125" style="7" customWidth="1"/>
    <col min="7186" max="7186" width="3.875" style="7" customWidth="1"/>
    <col min="7187" max="7187" width="3.375" style="7" customWidth="1"/>
    <col min="7188" max="7190" width="10" style="7" customWidth="1"/>
    <col min="7191" max="7426" width="11" style="7"/>
    <col min="7427" max="7427" width="4.5" style="7" customWidth="1"/>
    <col min="7428" max="7428" width="11" style="7" customWidth="1"/>
    <col min="7429" max="7429" width="0.75" style="7" customWidth="1"/>
    <col min="7430" max="7430" width="6.5" style="7" customWidth="1"/>
    <col min="7431" max="7431" width="18.625" style="7" customWidth="1"/>
    <col min="7432" max="7432" width="63.75" style="7" customWidth="1"/>
    <col min="7433" max="7433" width="10" style="7" customWidth="1"/>
    <col min="7434" max="7434" width="11.25" style="7" customWidth="1"/>
    <col min="7435" max="7435" width="4.25" style="7" customWidth="1"/>
    <col min="7436" max="7436" width="88.25" style="7" customWidth="1"/>
    <col min="7437" max="7437" width="15.375" style="7" customWidth="1"/>
    <col min="7438" max="7438" width="7.375" style="7" customWidth="1"/>
    <col min="7439" max="7439" width="6.375" style="7" customWidth="1"/>
    <col min="7440" max="7441" width="5.125" style="7" customWidth="1"/>
    <col min="7442" max="7442" width="3.875" style="7" customWidth="1"/>
    <col min="7443" max="7443" width="3.375" style="7" customWidth="1"/>
    <col min="7444" max="7446" width="10" style="7" customWidth="1"/>
    <col min="7447" max="7682" width="11" style="7"/>
    <col min="7683" max="7683" width="4.5" style="7" customWidth="1"/>
    <col min="7684" max="7684" width="11" style="7" customWidth="1"/>
    <col min="7685" max="7685" width="0.75" style="7" customWidth="1"/>
    <col min="7686" max="7686" width="6.5" style="7" customWidth="1"/>
    <col min="7687" max="7687" width="18.625" style="7" customWidth="1"/>
    <col min="7688" max="7688" width="63.75" style="7" customWidth="1"/>
    <col min="7689" max="7689" width="10" style="7" customWidth="1"/>
    <col min="7690" max="7690" width="11.25" style="7" customWidth="1"/>
    <col min="7691" max="7691" width="4.25" style="7" customWidth="1"/>
    <col min="7692" max="7692" width="88.25" style="7" customWidth="1"/>
    <col min="7693" max="7693" width="15.375" style="7" customWidth="1"/>
    <col min="7694" max="7694" width="7.375" style="7" customWidth="1"/>
    <col min="7695" max="7695" width="6.375" style="7" customWidth="1"/>
    <col min="7696" max="7697" width="5.125" style="7" customWidth="1"/>
    <col min="7698" max="7698" width="3.875" style="7" customWidth="1"/>
    <col min="7699" max="7699" width="3.375" style="7" customWidth="1"/>
    <col min="7700" max="7702" width="10" style="7" customWidth="1"/>
    <col min="7703" max="7938" width="11" style="7"/>
    <col min="7939" max="7939" width="4.5" style="7" customWidth="1"/>
    <col min="7940" max="7940" width="11" style="7" customWidth="1"/>
    <col min="7941" max="7941" width="0.75" style="7" customWidth="1"/>
    <col min="7942" max="7942" width="6.5" style="7" customWidth="1"/>
    <col min="7943" max="7943" width="18.625" style="7" customWidth="1"/>
    <col min="7944" max="7944" width="63.75" style="7" customWidth="1"/>
    <col min="7945" max="7945" width="10" style="7" customWidth="1"/>
    <col min="7946" max="7946" width="11.25" style="7" customWidth="1"/>
    <col min="7947" max="7947" width="4.25" style="7" customWidth="1"/>
    <col min="7948" max="7948" width="88.25" style="7" customWidth="1"/>
    <col min="7949" max="7949" width="15.375" style="7" customWidth="1"/>
    <col min="7950" max="7950" width="7.375" style="7" customWidth="1"/>
    <col min="7951" max="7951" width="6.375" style="7" customWidth="1"/>
    <col min="7952" max="7953" width="5.125" style="7" customWidth="1"/>
    <col min="7954" max="7954" width="3.875" style="7" customWidth="1"/>
    <col min="7955" max="7955" width="3.375" style="7" customWidth="1"/>
    <col min="7956" max="7958" width="10" style="7" customWidth="1"/>
    <col min="7959" max="8194" width="11" style="7"/>
    <col min="8195" max="8195" width="4.5" style="7" customWidth="1"/>
    <col min="8196" max="8196" width="11" style="7" customWidth="1"/>
    <col min="8197" max="8197" width="0.75" style="7" customWidth="1"/>
    <col min="8198" max="8198" width="6.5" style="7" customWidth="1"/>
    <col min="8199" max="8199" width="18.625" style="7" customWidth="1"/>
    <col min="8200" max="8200" width="63.75" style="7" customWidth="1"/>
    <col min="8201" max="8201" width="10" style="7" customWidth="1"/>
    <col min="8202" max="8202" width="11.25" style="7" customWidth="1"/>
    <col min="8203" max="8203" width="4.25" style="7" customWidth="1"/>
    <col min="8204" max="8204" width="88.25" style="7" customWidth="1"/>
    <col min="8205" max="8205" width="15.375" style="7" customWidth="1"/>
    <col min="8206" max="8206" width="7.375" style="7" customWidth="1"/>
    <col min="8207" max="8207" width="6.375" style="7" customWidth="1"/>
    <col min="8208" max="8209" width="5.125" style="7" customWidth="1"/>
    <col min="8210" max="8210" width="3.875" style="7" customWidth="1"/>
    <col min="8211" max="8211" width="3.375" style="7" customWidth="1"/>
    <col min="8212" max="8214" width="10" style="7" customWidth="1"/>
    <col min="8215" max="8450" width="11" style="7"/>
    <col min="8451" max="8451" width="4.5" style="7" customWidth="1"/>
    <col min="8452" max="8452" width="11" style="7" customWidth="1"/>
    <col min="8453" max="8453" width="0.75" style="7" customWidth="1"/>
    <col min="8454" max="8454" width="6.5" style="7" customWidth="1"/>
    <col min="8455" max="8455" width="18.625" style="7" customWidth="1"/>
    <col min="8456" max="8456" width="63.75" style="7" customWidth="1"/>
    <col min="8457" max="8457" width="10" style="7" customWidth="1"/>
    <col min="8458" max="8458" width="11.25" style="7" customWidth="1"/>
    <col min="8459" max="8459" width="4.25" style="7" customWidth="1"/>
    <col min="8460" max="8460" width="88.25" style="7" customWidth="1"/>
    <col min="8461" max="8461" width="15.375" style="7" customWidth="1"/>
    <col min="8462" max="8462" width="7.375" style="7" customWidth="1"/>
    <col min="8463" max="8463" width="6.375" style="7" customWidth="1"/>
    <col min="8464" max="8465" width="5.125" style="7" customWidth="1"/>
    <col min="8466" max="8466" width="3.875" style="7" customWidth="1"/>
    <col min="8467" max="8467" width="3.375" style="7" customWidth="1"/>
    <col min="8468" max="8470" width="10" style="7" customWidth="1"/>
    <col min="8471" max="8706" width="11" style="7"/>
    <col min="8707" max="8707" width="4.5" style="7" customWidth="1"/>
    <col min="8708" max="8708" width="11" style="7" customWidth="1"/>
    <col min="8709" max="8709" width="0.75" style="7" customWidth="1"/>
    <col min="8710" max="8710" width="6.5" style="7" customWidth="1"/>
    <col min="8711" max="8711" width="18.625" style="7" customWidth="1"/>
    <col min="8712" max="8712" width="63.75" style="7" customWidth="1"/>
    <col min="8713" max="8713" width="10" style="7" customWidth="1"/>
    <col min="8714" max="8714" width="11.25" style="7" customWidth="1"/>
    <col min="8715" max="8715" width="4.25" style="7" customWidth="1"/>
    <col min="8716" max="8716" width="88.25" style="7" customWidth="1"/>
    <col min="8717" max="8717" width="15.375" style="7" customWidth="1"/>
    <col min="8718" max="8718" width="7.375" style="7" customWidth="1"/>
    <col min="8719" max="8719" width="6.375" style="7" customWidth="1"/>
    <col min="8720" max="8721" width="5.125" style="7" customWidth="1"/>
    <col min="8722" max="8722" width="3.875" style="7" customWidth="1"/>
    <col min="8723" max="8723" width="3.375" style="7" customWidth="1"/>
    <col min="8724" max="8726" width="10" style="7" customWidth="1"/>
    <col min="8727" max="8962" width="11" style="7"/>
    <col min="8963" max="8963" width="4.5" style="7" customWidth="1"/>
    <col min="8964" max="8964" width="11" style="7" customWidth="1"/>
    <col min="8965" max="8965" width="0.75" style="7" customWidth="1"/>
    <col min="8966" max="8966" width="6.5" style="7" customWidth="1"/>
    <col min="8967" max="8967" width="18.625" style="7" customWidth="1"/>
    <col min="8968" max="8968" width="63.75" style="7" customWidth="1"/>
    <col min="8969" max="8969" width="10" style="7" customWidth="1"/>
    <col min="8970" max="8970" width="11.25" style="7" customWidth="1"/>
    <col min="8971" max="8971" width="4.25" style="7" customWidth="1"/>
    <col min="8972" max="8972" width="88.25" style="7" customWidth="1"/>
    <col min="8973" max="8973" width="15.375" style="7" customWidth="1"/>
    <col min="8974" max="8974" width="7.375" style="7" customWidth="1"/>
    <col min="8975" max="8975" width="6.375" style="7" customWidth="1"/>
    <col min="8976" max="8977" width="5.125" style="7" customWidth="1"/>
    <col min="8978" max="8978" width="3.875" style="7" customWidth="1"/>
    <col min="8979" max="8979" width="3.375" style="7" customWidth="1"/>
    <col min="8980" max="8982" width="10" style="7" customWidth="1"/>
    <col min="8983" max="9218" width="11" style="7"/>
    <col min="9219" max="9219" width="4.5" style="7" customWidth="1"/>
    <col min="9220" max="9220" width="11" style="7" customWidth="1"/>
    <col min="9221" max="9221" width="0.75" style="7" customWidth="1"/>
    <col min="9222" max="9222" width="6.5" style="7" customWidth="1"/>
    <col min="9223" max="9223" width="18.625" style="7" customWidth="1"/>
    <col min="9224" max="9224" width="63.75" style="7" customWidth="1"/>
    <col min="9225" max="9225" width="10" style="7" customWidth="1"/>
    <col min="9226" max="9226" width="11.25" style="7" customWidth="1"/>
    <col min="9227" max="9227" width="4.25" style="7" customWidth="1"/>
    <col min="9228" max="9228" width="88.25" style="7" customWidth="1"/>
    <col min="9229" max="9229" width="15.375" style="7" customWidth="1"/>
    <col min="9230" max="9230" width="7.375" style="7" customWidth="1"/>
    <col min="9231" max="9231" width="6.375" style="7" customWidth="1"/>
    <col min="9232" max="9233" width="5.125" style="7" customWidth="1"/>
    <col min="9234" max="9234" width="3.875" style="7" customWidth="1"/>
    <col min="9235" max="9235" width="3.375" style="7" customWidth="1"/>
    <col min="9236" max="9238" width="10" style="7" customWidth="1"/>
    <col min="9239" max="9474" width="11" style="7"/>
    <col min="9475" max="9475" width="4.5" style="7" customWidth="1"/>
    <col min="9476" max="9476" width="11" style="7" customWidth="1"/>
    <col min="9477" max="9477" width="0.75" style="7" customWidth="1"/>
    <col min="9478" max="9478" width="6.5" style="7" customWidth="1"/>
    <col min="9479" max="9479" width="18.625" style="7" customWidth="1"/>
    <col min="9480" max="9480" width="63.75" style="7" customWidth="1"/>
    <col min="9481" max="9481" width="10" style="7" customWidth="1"/>
    <col min="9482" max="9482" width="11.25" style="7" customWidth="1"/>
    <col min="9483" max="9483" width="4.25" style="7" customWidth="1"/>
    <col min="9484" max="9484" width="88.25" style="7" customWidth="1"/>
    <col min="9485" max="9485" width="15.375" style="7" customWidth="1"/>
    <col min="9486" max="9486" width="7.375" style="7" customWidth="1"/>
    <col min="9487" max="9487" width="6.375" style="7" customWidth="1"/>
    <col min="9488" max="9489" width="5.125" style="7" customWidth="1"/>
    <col min="9490" max="9490" width="3.875" style="7" customWidth="1"/>
    <col min="9491" max="9491" width="3.375" style="7" customWidth="1"/>
    <col min="9492" max="9494" width="10" style="7" customWidth="1"/>
    <col min="9495" max="9730" width="11" style="7"/>
    <col min="9731" max="9731" width="4.5" style="7" customWidth="1"/>
    <col min="9732" max="9732" width="11" style="7" customWidth="1"/>
    <col min="9733" max="9733" width="0.75" style="7" customWidth="1"/>
    <col min="9734" max="9734" width="6.5" style="7" customWidth="1"/>
    <col min="9735" max="9735" width="18.625" style="7" customWidth="1"/>
    <col min="9736" max="9736" width="63.75" style="7" customWidth="1"/>
    <col min="9737" max="9737" width="10" style="7" customWidth="1"/>
    <col min="9738" max="9738" width="11.25" style="7" customWidth="1"/>
    <col min="9739" max="9739" width="4.25" style="7" customWidth="1"/>
    <col min="9740" max="9740" width="88.25" style="7" customWidth="1"/>
    <col min="9741" max="9741" width="15.375" style="7" customWidth="1"/>
    <col min="9742" max="9742" width="7.375" style="7" customWidth="1"/>
    <col min="9743" max="9743" width="6.375" style="7" customWidth="1"/>
    <col min="9744" max="9745" width="5.125" style="7" customWidth="1"/>
    <col min="9746" max="9746" width="3.875" style="7" customWidth="1"/>
    <col min="9747" max="9747" width="3.375" style="7" customWidth="1"/>
    <col min="9748" max="9750" width="10" style="7" customWidth="1"/>
    <col min="9751" max="9986" width="11" style="7"/>
    <col min="9987" max="9987" width="4.5" style="7" customWidth="1"/>
    <col min="9988" max="9988" width="11" style="7" customWidth="1"/>
    <col min="9989" max="9989" width="0.75" style="7" customWidth="1"/>
    <col min="9990" max="9990" width="6.5" style="7" customWidth="1"/>
    <col min="9991" max="9991" width="18.625" style="7" customWidth="1"/>
    <col min="9992" max="9992" width="63.75" style="7" customWidth="1"/>
    <col min="9993" max="9993" width="10" style="7" customWidth="1"/>
    <col min="9994" max="9994" width="11.25" style="7" customWidth="1"/>
    <col min="9995" max="9995" width="4.25" style="7" customWidth="1"/>
    <col min="9996" max="9996" width="88.25" style="7" customWidth="1"/>
    <col min="9997" max="9997" width="15.375" style="7" customWidth="1"/>
    <col min="9998" max="9998" width="7.375" style="7" customWidth="1"/>
    <col min="9999" max="9999" width="6.375" style="7" customWidth="1"/>
    <col min="10000" max="10001" width="5.125" style="7" customWidth="1"/>
    <col min="10002" max="10002" width="3.875" style="7" customWidth="1"/>
    <col min="10003" max="10003" width="3.375" style="7" customWidth="1"/>
    <col min="10004" max="10006" width="10" style="7" customWidth="1"/>
    <col min="10007" max="10242" width="11" style="7"/>
    <col min="10243" max="10243" width="4.5" style="7" customWidth="1"/>
    <col min="10244" max="10244" width="11" style="7" customWidth="1"/>
    <col min="10245" max="10245" width="0.75" style="7" customWidth="1"/>
    <col min="10246" max="10246" width="6.5" style="7" customWidth="1"/>
    <col min="10247" max="10247" width="18.625" style="7" customWidth="1"/>
    <col min="10248" max="10248" width="63.75" style="7" customWidth="1"/>
    <col min="10249" max="10249" width="10" style="7" customWidth="1"/>
    <col min="10250" max="10250" width="11.25" style="7" customWidth="1"/>
    <col min="10251" max="10251" width="4.25" style="7" customWidth="1"/>
    <col min="10252" max="10252" width="88.25" style="7" customWidth="1"/>
    <col min="10253" max="10253" width="15.375" style="7" customWidth="1"/>
    <col min="10254" max="10254" width="7.375" style="7" customWidth="1"/>
    <col min="10255" max="10255" width="6.375" style="7" customWidth="1"/>
    <col min="10256" max="10257" width="5.125" style="7" customWidth="1"/>
    <col min="10258" max="10258" width="3.875" style="7" customWidth="1"/>
    <col min="10259" max="10259" width="3.375" style="7" customWidth="1"/>
    <col min="10260" max="10262" width="10" style="7" customWidth="1"/>
    <col min="10263" max="10498" width="11" style="7"/>
    <col min="10499" max="10499" width="4.5" style="7" customWidth="1"/>
    <col min="10500" max="10500" width="11" style="7" customWidth="1"/>
    <col min="10501" max="10501" width="0.75" style="7" customWidth="1"/>
    <col min="10502" max="10502" width="6.5" style="7" customWidth="1"/>
    <col min="10503" max="10503" width="18.625" style="7" customWidth="1"/>
    <col min="10504" max="10504" width="63.75" style="7" customWidth="1"/>
    <col min="10505" max="10505" width="10" style="7" customWidth="1"/>
    <col min="10506" max="10506" width="11.25" style="7" customWidth="1"/>
    <col min="10507" max="10507" width="4.25" style="7" customWidth="1"/>
    <col min="10508" max="10508" width="88.25" style="7" customWidth="1"/>
    <col min="10509" max="10509" width="15.375" style="7" customWidth="1"/>
    <col min="10510" max="10510" width="7.375" style="7" customWidth="1"/>
    <col min="10511" max="10511" width="6.375" style="7" customWidth="1"/>
    <col min="10512" max="10513" width="5.125" style="7" customWidth="1"/>
    <col min="10514" max="10514" width="3.875" style="7" customWidth="1"/>
    <col min="10515" max="10515" width="3.375" style="7" customWidth="1"/>
    <col min="10516" max="10518" width="10" style="7" customWidth="1"/>
    <col min="10519" max="10754" width="11" style="7"/>
    <col min="10755" max="10755" width="4.5" style="7" customWidth="1"/>
    <col min="10756" max="10756" width="11" style="7" customWidth="1"/>
    <col min="10757" max="10757" width="0.75" style="7" customWidth="1"/>
    <col min="10758" max="10758" width="6.5" style="7" customWidth="1"/>
    <col min="10759" max="10759" width="18.625" style="7" customWidth="1"/>
    <col min="10760" max="10760" width="63.75" style="7" customWidth="1"/>
    <col min="10761" max="10761" width="10" style="7" customWidth="1"/>
    <col min="10762" max="10762" width="11.25" style="7" customWidth="1"/>
    <col min="10763" max="10763" width="4.25" style="7" customWidth="1"/>
    <col min="10764" max="10764" width="88.25" style="7" customWidth="1"/>
    <col min="10765" max="10765" width="15.375" style="7" customWidth="1"/>
    <col min="10766" max="10766" width="7.375" style="7" customWidth="1"/>
    <col min="10767" max="10767" width="6.375" style="7" customWidth="1"/>
    <col min="10768" max="10769" width="5.125" style="7" customWidth="1"/>
    <col min="10770" max="10770" width="3.875" style="7" customWidth="1"/>
    <col min="10771" max="10771" width="3.375" style="7" customWidth="1"/>
    <col min="10772" max="10774" width="10" style="7" customWidth="1"/>
    <col min="10775" max="11010" width="11" style="7"/>
    <col min="11011" max="11011" width="4.5" style="7" customWidth="1"/>
    <col min="11012" max="11012" width="11" style="7" customWidth="1"/>
    <col min="11013" max="11013" width="0.75" style="7" customWidth="1"/>
    <col min="11014" max="11014" width="6.5" style="7" customWidth="1"/>
    <col min="11015" max="11015" width="18.625" style="7" customWidth="1"/>
    <col min="11016" max="11016" width="63.75" style="7" customWidth="1"/>
    <col min="11017" max="11017" width="10" style="7" customWidth="1"/>
    <col min="11018" max="11018" width="11.25" style="7" customWidth="1"/>
    <col min="11019" max="11019" width="4.25" style="7" customWidth="1"/>
    <col min="11020" max="11020" width="88.25" style="7" customWidth="1"/>
    <col min="11021" max="11021" width="15.375" style="7" customWidth="1"/>
    <col min="11022" max="11022" width="7.375" style="7" customWidth="1"/>
    <col min="11023" max="11023" width="6.375" style="7" customWidth="1"/>
    <col min="11024" max="11025" width="5.125" style="7" customWidth="1"/>
    <col min="11026" max="11026" width="3.875" style="7" customWidth="1"/>
    <col min="11027" max="11027" width="3.375" style="7" customWidth="1"/>
    <col min="11028" max="11030" width="10" style="7" customWidth="1"/>
    <col min="11031" max="11266" width="11" style="7"/>
    <col min="11267" max="11267" width="4.5" style="7" customWidth="1"/>
    <col min="11268" max="11268" width="11" style="7" customWidth="1"/>
    <col min="11269" max="11269" width="0.75" style="7" customWidth="1"/>
    <col min="11270" max="11270" width="6.5" style="7" customWidth="1"/>
    <col min="11271" max="11271" width="18.625" style="7" customWidth="1"/>
    <col min="11272" max="11272" width="63.75" style="7" customWidth="1"/>
    <col min="11273" max="11273" width="10" style="7" customWidth="1"/>
    <col min="11274" max="11274" width="11.25" style="7" customWidth="1"/>
    <col min="11275" max="11275" width="4.25" style="7" customWidth="1"/>
    <col min="11276" max="11276" width="88.25" style="7" customWidth="1"/>
    <col min="11277" max="11277" width="15.375" style="7" customWidth="1"/>
    <col min="11278" max="11278" width="7.375" style="7" customWidth="1"/>
    <col min="11279" max="11279" width="6.375" style="7" customWidth="1"/>
    <col min="11280" max="11281" width="5.125" style="7" customWidth="1"/>
    <col min="11282" max="11282" width="3.875" style="7" customWidth="1"/>
    <col min="11283" max="11283" width="3.375" style="7" customWidth="1"/>
    <col min="11284" max="11286" width="10" style="7" customWidth="1"/>
    <col min="11287" max="11522" width="11" style="7"/>
    <col min="11523" max="11523" width="4.5" style="7" customWidth="1"/>
    <col min="11524" max="11524" width="11" style="7" customWidth="1"/>
    <col min="11525" max="11525" width="0.75" style="7" customWidth="1"/>
    <col min="11526" max="11526" width="6.5" style="7" customWidth="1"/>
    <col min="11527" max="11527" width="18.625" style="7" customWidth="1"/>
    <col min="11528" max="11528" width="63.75" style="7" customWidth="1"/>
    <col min="11529" max="11529" width="10" style="7" customWidth="1"/>
    <col min="11530" max="11530" width="11.25" style="7" customWidth="1"/>
    <col min="11531" max="11531" width="4.25" style="7" customWidth="1"/>
    <col min="11532" max="11532" width="88.25" style="7" customWidth="1"/>
    <col min="11533" max="11533" width="15.375" style="7" customWidth="1"/>
    <col min="11534" max="11534" width="7.375" style="7" customWidth="1"/>
    <col min="11535" max="11535" width="6.375" style="7" customWidth="1"/>
    <col min="11536" max="11537" width="5.125" style="7" customWidth="1"/>
    <col min="11538" max="11538" width="3.875" style="7" customWidth="1"/>
    <col min="11539" max="11539" width="3.375" style="7" customWidth="1"/>
    <col min="11540" max="11542" width="10" style="7" customWidth="1"/>
    <col min="11543" max="11778" width="11" style="7"/>
    <col min="11779" max="11779" width="4.5" style="7" customWidth="1"/>
    <col min="11780" max="11780" width="11" style="7" customWidth="1"/>
    <col min="11781" max="11781" width="0.75" style="7" customWidth="1"/>
    <col min="11782" max="11782" width="6.5" style="7" customWidth="1"/>
    <col min="11783" max="11783" width="18.625" style="7" customWidth="1"/>
    <col min="11784" max="11784" width="63.75" style="7" customWidth="1"/>
    <col min="11785" max="11785" width="10" style="7" customWidth="1"/>
    <col min="11786" max="11786" width="11.25" style="7" customWidth="1"/>
    <col min="11787" max="11787" width="4.25" style="7" customWidth="1"/>
    <col min="11788" max="11788" width="88.25" style="7" customWidth="1"/>
    <col min="11789" max="11789" width="15.375" style="7" customWidth="1"/>
    <col min="11790" max="11790" width="7.375" style="7" customWidth="1"/>
    <col min="11791" max="11791" width="6.375" style="7" customWidth="1"/>
    <col min="11792" max="11793" width="5.125" style="7" customWidth="1"/>
    <col min="11794" max="11794" width="3.875" style="7" customWidth="1"/>
    <col min="11795" max="11795" width="3.375" style="7" customWidth="1"/>
    <col min="11796" max="11798" width="10" style="7" customWidth="1"/>
    <col min="11799" max="12034" width="11" style="7"/>
    <col min="12035" max="12035" width="4.5" style="7" customWidth="1"/>
    <col min="12036" max="12036" width="11" style="7" customWidth="1"/>
    <col min="12037" max="12037" width="0.75" style="7" customWidth="1"/>
    <col min="12038" max="12038" width="6.5" style="7" customWidth="1"/>
    <col min="12039" max="12039" width="18.625" style="7" customWidth="1"/>
    <col min="12040" max="12040" width="63.75" style="7" customWidth="1"/>
    <col min="12041" max="12041" width="10" style="7" customWidth="1"/>
    <col min="12042" max="12042" width="11.25" style="7" customWidth="1"/>
    <col min="12043" max="12043" width="4.25" style="7" customWidth="1"/>
    <col min="12044" max="12044" width="88.25" style="7" customWidth="1"/>
    <col min="12045" max="12045" width="15.375" style="7" customWidth="1"/>
    <col min="12046" max="12046" width="7.375" style="7" customWidth="1"/>
    <col min="12047" max="12047" width="6.375" style="7" customWidth="1"/>
    <col min="12048" max="12049" width="5.125" style="7" customWidth="1"/>
    <col min="12050" max="12050" width="3.875" style="7" customWidth="1"/>
    <col min="12051" max="12051" width="3.375" style="7" customWidth="1"/>
    <col min="12052" max="12054" width="10" style="7" customWidth="1"/>
    <col min="12055" max="12290" width="11" style="7"/>
    <col min="12291" max="12291" width="4.5" style="7" customWidth="1"/>
    <col min="12292" max="12292" width="11" style="7" customWidth="1"/>
    <col min="12293" max="12293" width="0.75" style="7" customWidth="1"/>
    <col min="12294" max="12294" width="6.5" style="7" customWidth="1"/>
    <col min="12295" max="12295" width="18.625" style="7" customWidth="1"/>
    <col min="12296" max="12296" width="63.75" style="7" customWidth="1"/>
    <col min="12297" max="12297" width="10" style="7" customWidth="1"/>
    <col min="12298" max="12298" width="11.25" style="7" customWidth="1"/>
    <col min="12299" max="12299" width="4.25" style="7" customWidth="1"/>
    <col min="12300" max="12300" width="88.25" style="7" customWidth="1"/>
    <col min="12301" max="12301" width="15.375" style="7" customWidth="1"/>
    <col min="12302" max="12302" width="7.375" style="7" customWidth="1"/>
    <col min="12303" max="12303" width="6.375" style="7" customWidth="1"/>
    <col min="12304" max="12305" width="5.125" style="7" customWidth="1"/>
    <col min="12306" max="12306" width="3.875" style="7" customWidth="1"/>
    <col min="12307" max="12307" width="3.375" style="7" customWidth="1"/>
    <col min="12308" max="12310" width="10" style="7" customWidth="1"/>
    <col min="12311" max="12546" width="11" style="7"/>
    <col min="12547" max="12547" width="4.5" style="7" customWidth="1"/>
    <col min="12548" max="12548" width="11" style="7" customWidth="1"/>
    <col min="12549" max="12549" width="0.75" style="7" customWidth="1"/>
    <col min="12550" max="12550" width="6.5" style="7" customWidth="1"/>
    <col min="12551" max="12551" width="18.625" style="7" customWidth="1"/>
    <col min="12552" max="12552" width="63.75" style="7" customWidth="1"/>
    <col min="12553" max="12553" width="10" style="7" customWidth="1"/>
    <col min="12554" max="12554" width="11.25" style="7" customWidth="1"/>
    <col min="12555" max="12555" width="4.25" style="7" customWidth="1"/>
    <col min="12556" max="12556" width="88.25" style="7" customWidth="1"/>
    <col min="12557" max="12557" width="15.375" style="7" customWidth="1"/>
    <col min="12558" max="12558" width="7.375" style="7" customWidth="1"/>
    <col min="12559" max="12559" width="6.375" style="7" customWidth="1"/>
    <col min="12560" max="12561" width="5.125" style="7" customWidth="1"/>
    <col min="12562" max="12562" width="3.875" style="7" customWidth="1"/>
    <col min="12563" max="12563" width="3.375" style="7" customWidth="1"/>
    <col min="12564" max="12566" width="10" style="7" customWidth="1"/>
    <col min="12567" max="12802" width="11" style="7"/>
    <col min="12803" max="12803" width="4.5" style="7" customWidth="1"/>
    <col min="12804" max="12804" width="11" style="7" customWidth="1"/>
    <col min="12805" max="12805" width="0.75" style="7" customWidth="1"/>
    <col min="12806" max="12806" width="6.5" style="7" customWidth="1"/>
    <col min="12807" max="12807" width="18.625" style="7" customWidth="1"/>
    <col min="12808" max="12808" width="63.75" style="7" customWidth="1"/>
    <col min="12809" max="12809" width="10" style="7" customWidth="1"/>
    <col min="12810" max="12810" width="11.25" style="7" customWidth="1"/>
    <col min="12811" max="12811" width="4.25" style="7" customWidth="1"/>
    <col min="12812" max="12812" width="88.25" style="7" customWidth="1"/>
    <col min="12813" max="12813" width="15.375" style="7" customWidth="1"/>
    <col min="12814" max="12814" width="7.375" style="7" customWidth="1"/>
    <col min="12815" max="12815" width="6.375" style="7" customWidth="1"/>
    <col min="12816" max="12817" width="5.125" style="7" customWidth="1"/>
    <col min="12818" max="12818" width="3.875" style="7" customWidth="1"/>
    <col min="12819" max="12819" width="3.375" style="7" customWidth="1"/>
    <col min="12820" max="12822" width="10" style="7" customWidth="1"/>
    <col min="12823" max="13058" width="11" style="7"/>
    <col min="13059" max="13059" width="4.5" style="7" customWidth="1"/>
    <col min="13060" max="13060" width="11" style="7" customWidth="1"/>
    <col min="13061" max="13061" width="0.75" style="7" customWidth="1"/>
    <col min="13062" max="13062" width="6.5" style="7" customWidth="1"/>
    <col min="13063" max="13063" width="18.625" style="7" customWidth="1"/>
    <col min="13064" max="13064" width="63.75" style="7" customWidth="1"/>
    <col min="13065" max="13065" width="10" style="7" customWidth="1"/>
    <col min="13066" max="13066" width="11.25" style="7" customWidth="1"/>
    <col min="13067" max="13067" width="4.25" style="7" customWidth="1"/>
    <col min="13068" max="13068" width="88.25" style="7" customWidth="1"/>
    <col min="13069" max="13069" width="15.375" style="7" customWidth="1"/>
    <col min="13070" max="13070" width="7.375" style="7" customWidth="1"/>
    <col min="13071" max="13071" width="6.375" style="7" customWidth="1"/>
    <col min="13072" max="13073" width="5.125" style="7" customWidth="1"/>
    <col min="13074" max="13074" width="3.875" style="7" customWidth="1"/>
    <col min="13075" max="13075" width="3.375" style="7" customWidth="1"/>
    <col min="13076" max="13078" width="10" style="7" customWidth="1"/>
    <col min="13079" max="13314" width="11" style="7"/>
    <col min="13315" max="13315" width="4.5" style="7" customWidth="1"/>
    <col min="13316" max="13316" width="11" style="7" customWidth="1"/>
    <col min="13317" max="13317" width="0.75" style="7" customWidth="1"/>
    <col min="13318" max="13318" width="6.5" style="7" customWidth="1"/>
    <col min="13319" max="13319" width="18.625" style="7" customWidth="1"/>
    <col min="13320" max="13320" width="63.75" style="7" customWidth="1"/>
    <col min="13321" max="13321" width="10" style="7" customWidth="1"/>
    <col min="13322" max="13322" width="11.25" style="7" customWidth="1"/>
    <col min="13323" max="13323" width="4.25" style="7" customWidth="1"/>
    <col min="13324" max="13324" width="88.25" style="7" customWidth="1"/>
    <col min="13325" max="13325" width="15.375" style="7" customWidth="1"/>
    <col min="13326" max="13326" width="7.375" style="7" customWidth="1"/>
    <col min="13327" max="13327" width="6.375" style="7" customWidth="1"/>
    <col min="13328" max="13329" width="5.125" style="7" customWidth="1"/>
    <col min="13330" max="13330" width="3.875" style="7" customWidth="1"/>
    <col min="13331" max="13331" width="3.375" style="7" customWidth="1"/>
    <col min="13332" max="13334" width="10" style="7" customWidth="1"/>
    <col min="13335" max="13570" width="11" style="7"/>
    <col min="13571" max="13571" width="4.5" style="7" customWidth="1"/>
    <col min="13572" max="13572" width="11" style="7" customWidth="1"/>
    <col min="13573" max="13573" width="0.75" style="7" customWidth="1"/>
    <col min="13574" max="13574" width="6.5" style="7" customWidth="1"/>
    <col min="13575" max="13575" width="18.625" style="7" customWidth="1"/>
    <col min="13576" max="13576" width="63.75" style="7" customWidth="1"/>
    <col min="13577" max="13577" width="10" style="7" customWidth="1"/>
    <col min="13578" max="13578" width="11.25" style="7" customWidth="1"/>
    <col min="13579" max="13579" width="4.25" style="7" customWidth="1"/>
    <col min="13580" max="13580" width="88.25" style="7" customWidth="1"/>
    <col min="13581" max="13581" width="15.375" style="7" customWidth="1"/>
    <col min="13582" max="13582" width="7.375" style="7" customWidth="1"/>
    <col min="13583" max="13583" width="6.375" style="7" customWidth="1"/>
    <col min="13584" max="13585" width="5.125" style="7" customWidth="1"/>
    <col min="13586" max="13586" width="3.875" style="7" customWidth="1"/>
    <col min="13587" max="13587" width="3.375" style="7" customWidth="1"/>
    <col min="13588" max="13590" width="10" style="7" customWidth="1"/>
    <col min="13591" max="13826" width="11" style="7"/>
    <col min="13827" max="13827" width="4.5" style="7" customWidth="1"/>
    <col min="13828" max="13828" width="11" style="7" customWidth="1"/>
    <col min="13829" max="13829" width="0.75" style="7" customWidth="1"/>
    <col min="13830" max="13830" width="6.5" style="7" customWidth="1"/>
    <col min="13831" max="13831" width="18.625" style="7" customWidth="1"/>
    <col min="13832" max="13832" width="63.75" style="7" customWidth="1"/>
    <col min="13833" max="13833" width="10" style="7" customWidth="1"/>
    <col min="13834" max="13834" width="11.25" style="7" customWidth="1"/>
    <col min="13835" max="13835" width="4.25" style="7" customWidth="1"/>
    <col min="13836" max="13836" width="88.25" style="7" customWidth="1"/>
    <col min="13837" max="13837" width="15.375" style="7" customWidth="1"/>
    <col min="13838" max="13838" width="7.375" style="7" customWidth="1"/>
    <col min="13839" max="13839" width="6.375" style="7" customWidth="1"/>
    <col min="13840" max="13841" width="5.125" style="7" customWidth="1"/>
    <col min="13842" max="13842" width="3.875" style="7" customWidth="1"/>
    <col min="13843" max="13843" width="3.375" style="7" customWidth="1"/>
    <col min="13844" max="13846" width="10" style="7" customWidth="1"/>
    <col min="13847" max="14082" width="11" style="7"/>
    <col min="14083" max="14083" width="4.5" style="7" customWidth="1"/>
    <col min="14084" max="14084" width="11" style="7" customWidth="1"/>
    <col min="14085" max="14085" width="0.75" style="7" customWidth="1"/>
    <col min="14086" max="14086" width="6.5" style="7" customWidth="1"/>
    <col min="14087" max="14087" width="18.625" style="7" customWidth="1"/>
    <col min="14088" max="14088" width="63.75" style="7" customWidth="1"/>
    <col min="14089" max="14089" width="10" style="7" customWidth="1"/>
    <col min="14090" max="14090" width="11.25" style="7" customWidth="1"/>
    <col min="14091" max="14091" width="4.25" style="7" customWidth="1"/>
    <col min="14092" max="14092" width="88.25" style="7" customWidth="1"/>
    <col min="14093" max="14093" width="15.375" style="7" customWidth="1"/>
    <col min="14094" max="14094" width="7.375" style="7" customWidth="1"/>
    <col min="14095" max="14095" width="6.375" style="7" customWidth="1"/>
    <col min="14096" max="14097" width="5.125" style="7" customWidth="1"/>
    <col min="14098" max="14098" width="3.875" style="7" customWidth="1"/>
    <col min="14099" max="14099" width="3.375" style="7" customWidth="1"/>
    <col min="14100" max="14102" width="10" style="7" customWidth="1"/>
    <col min="14103" max="14338" width="11" style="7"/>
    <col min="14339" max="14339" width="4.5" style="7" customWidth="1"/>
    <col min="14340" max="14340" width="11" style="7" customWidth="1"/>
    <col min="14341" max="14341" width="0.75" style="7" customWidth="1"/>
    <col min="14342" max="14342" width="6.5" style="7" customWidth="1"/>
    <col min="14343" max="14343" width="18.625" style="7" customWidth="1"/>
    <col min="14344" max="14344" width="63.75" style="7" customWidth="1"/>
    <col min="14345" max="14345" width="10" style="7" customWidth="1"/>
    <col min="14346" max="14346" width="11.25" style="7" customWidth="1"/>
    <col min="14347" max="14347" width="4.25" style="7" customWidth="1"/>
    <col min="14348" max="14348" width="88.25" style="7" customWidth="1"/>
    <col min="14349" max="14349" width="15.375" style="7" customWidth="1"/>
    <col min="14350" max="14350" width="7.375" style="7" customWidth="1"/>
    <col min="14351" max="14351" width="6.375" style="7" customWidth="1"/>
    <col min="14352" max="14353" width="5.125" style="7" customWidth="1"/>
    <col min="14354" max="14354" width="3.875" style="7" customWidth="1"/>
    <col min="14355" max="14355" width="3.375" style="7" customWidth="1"/>
    <col min="14356" max="14358" width="10" style="7" customWidth="1"/>
    <col min="14359" max="14594" width="11" style="7"/>
    <col min="14595" max="14595" width="4.5" style="7" customWidth="1"/>
    <col min="14596" max="14596" width="11" style="7" customWidth="1"/>
    <col min="14597" max="14597" width="0.75" style="7" customWidth="1"/>
    <col min="14598" max="14598" width="6.5" style="7" customWidth="1"/>
    <col min="14599" max="14599" width="18.625" style="7" customWidth="1"/>
    <col min="14600" max="14600" width="63.75" style="7" customWidth="1"/>
    <col min="14601" max="14601" width="10" style="7" customWidth="1"/>
    <col min="14602" max="14602" width="11.25" style="7" customWidth="1"/>
    <col min="14603" max="14603" width="4.25" style="7" customWidth="1"/>
    <col min="14604" max="14604" width="88.25" style="7" customWidth="1"/>
    <col min="14605" max="14605" width="15.375" style="7" customWidth="1"/>
    <col min="14606" max="14606" width="7.375" style="7" customWidth="1"/>
    <col min="14607" max="14607" width="6.375" style="7" customWidth="1"/>
    <col min="14608" max="14609" width="5.125" style="7" customWidth="1"/>
    <col min="14610" max="14610" width="3.875" style="7" customWidth="1"/>
    <col min="14611" max="14611" width="3.375" style="7" customWidth="1"/>
    <col min="14612" max="14614" width="10" style="7" customWidth="1"/>
    <col min="14615" max="14850" width="11" style="7"/>
    <col min="14851" max="14851" width="4.5" style="7" customWidth="1"/>
    <col min="14852" max="14852" width="11" style="7" customWidth="1"/>
    <col min="14853" max="14853" width="0.75" style="7" customWidth="1"/>
    <col min="14854" max="14854" width="6.5" style="7" customWidth="1"/>
    <col min="14855" max="14855" width="18.625" style="7" customWidth="1"/>
    <col min="14856" max="14856" width="63.75" style="7" customWidth="1"/>
    <col min="14857" max="14857" width="10" style="7" customWidth="1"/>
    <col min="14858" max="14858" width="11.25" style="7" customWidth="1"/>
    <col min="14859" max="14859" width="4.25" style="7" customWidth="1"/>
    <col min="14860" max="14860" width="88.25" style="7" customWidth="1"/>
    <col min="14861" max="14861" width="15.375" style="7" customWidth="1"/>
    <col min="14862" max="14862" width="7.375" style="7" customWidth="1"/>
    <col min="14863" max="14863" width="6.375" style="7" customWidth="1"/>
    <col min="14864" max="14865" width="5.125" style="7" customWidth="1"/>
    <col min="14866" max="14866" width="3.875" style="7" customWidth="1"/>
    <col min="14867" max="14867" width="3.375" style="7" customWidth="1"/>
    <col min="14868" max="14870" width="10" style="7" customWidth="1"/>
    <col min="14871" max="15106" width="11" style="7"/>
    <col min="15107" max="15107" width="4.5" style="7" customWidth="1"/>
    <col min="15108" max="15108" width="11" style="7" customWidth="1"/>
    <col min="15109" max="15109" width="0.75" style="7" customWidth="1"/>
    <col min="15110" max="15110" width="6.5" style="7" customWidth="1"/>
    <col min="15111" max="15111" width="18.625" style="7" customWidth="1"/>
    <col min="15112" max="15112" width="63.75" style="7" customWidth="1"/>
    <col min="15113" max="15113" width="10" style="7" customWidth="1"/>
    <col min="15114" max="15114" width="11.25" style="7" customWidth="1"/>
    <col min="15115" max="15115" width="4.25" style="7" customWidth="1"/>
    <col min="15116" max="15116" width="88.25" style="7" customWidth="1"/>
    <col min="15117" max="15117" width="15.375" style="7" customWidth="1"/>
    <col min="15118" max="15118" width="7.375" style="7" customWidth="1"/>
    <col min="15119" max="15119" width="6.375" style="7" customWidth="1"/>
    <col min="15120" max="15121" width="5.125" style="7" customWidth="1"/>
    <col min="15122" max="15122" width="3.875" style="7" customWidth="1"/>
    <col min="15123" max="15123" width="3.375" style="7" customWidth="1"/>
    <col min="15124" max="15126" width="10" style="7" customWidth="1"/>
    <col min="15127" max="15362" width="11" style="7"/>
    <col min="15363" max="15363" width="4.5" style="7" customWidth="1"/>
    <col min="15364" max="15364" width="11" style="7" customWidth="1"/>
    <col min="15365" max="15365" width="0.75" style="7" customWidth="1"/>
    <col min="15366" max="15366" width="6.5" style="7" customWidth="1"/>
    <col min="15367" max="15367" width="18.625" style="7" customWidth="1"/>
    <col min="15368" max="15368" width="63.75" style="7" customWidth="1"/>
    <col min="15369" max="15369" width="10" style="7" customWidth="1"/>
    <col min="15370" max="15370" width="11.25" style="7" customWidth="1"/>
    <col min="15371" max="15371" width="4.25" style="7" customWidth="1"/>
    <col min="15372" max="15372" width="88.25" style="7" customWidth="1"/>
    <col min="15373" max="15373" width="15.375" style="7" customWidth="1"/>
    <col min="15374" max="15374" width="7.375" style="7" customWidth="1"/>
    <col min="15375" max="15375" width="6.375" style="7" customWidth="1"/>
    <col min="15376" max="15377" width="5.125" style="7" customWidth="1"/>
    <col min="15378" max="15378" width="3.875" style="7" customWidth="1"/>
    <col min="15379" max="15379" width="3.375" style="7" customWidth="1"/>
    <col min="15380" max="15382" width="10" style="7" customWidth="1"/>
    <col min="15383" max="15618" width="11" style="7"/>
    <col min="15619" max="15619" width="4.5" style="7" customWidth="1"/>
    <col min="15620" max="15620" width="11" style="7" customWidth="1"/>
    <col min="15621" max="15621" width="0.75" style="7" customWidth="1"/>
    <col min="15622" max="15622" width="6.5" style="7" customWidth="1"/>
    <col min="15623" max="15623" width="18.625" style="7" customWidth="1"/>
    <col min="15624" max="15624" width="63.75" style="7" customWidth="1"/>
    <col min="15625" max="15625" width="10" style="7" customWidth="1"/>
    <col min="15626" max="15626" width="11.25" style="7" customWidth="1"/>
    <col min="15627" max="15627" width="4.25" style="7" customWidth="1"/>
    <col min="15628" max="15628" width="88.25" style="7" customWidth="1"/>
    <col min="15629" max="15629" width="15.375" style="7" customWidth="1"/>
    <col min="15630" max="15630" width="7.375" style="7" customWidth="1"/>
    <col min="15631" max="15631" width="6.375" style="7" customWidth="1"/>
    <col min="15632" max="15633" width="5.125" style="7" customWidth="1"/>
    <col min="15634" max="15634" width="3.875" style="7" customWidth="1"/>
    <col min="15635" max="15635" width="3.375" style="7" customWidth="1"/>
    <col min="15636" max="15638" width="10" style="7" customWidth="1"/>
    <col min="15639" max="15874" width="11" style="7"/>
    <col min="15875" max="15875" width="4.5" style="7" customWidth="1"/>
    <col min="15876" max="15876" width="11" style="7" customWidth="1"/>
    <col min="15877" max="15877" width="0.75" style="7" customWidth="1"/>
    <col min="15878" max="15878" width="6.5" style="7" customWidth="1"/>
    <col min="15879" max="15879" width="18.625" style="7" customWidth="1"/>
    <col min="15880" max="15880" width="63.75" style="7" customWidth="1"/>
    <col min="15881" max="15881" width="10" style="7" customWidth="1"/>
    <col min="15882" max="15882" width="11.25" style="7" customWidth="1"/>
    <col min="15883" max="15883" width="4.25" style="7" customWidth="1"/>
    <col min="15884" max="15884" width="88.25" style="7" customWidth="1"/>
    <col min="15885" max="15885" width="15.375" style="7" customWidth="1"/>
    <col min="15886" max="15886" width="7.375" style="7" customWidth="1"/>
    <col min="15887" max="15887" width="6.375" style="7" customWidth="1"/>
    <col min="15888" max="15889" width="5.125" style="7" customWidth="1"/>
    <col min="15890" max="15890" width="3.875" style="7" customWidth="1"/>
    <col min="15891" max="15891" width="3.375" style="7" customWidth="1"/>
    <col min="15892" max="15894" width="10" style="7" customWidth="1"/>
    <col min="15895" max="16130" width="11" style="7"/>
    <col min="16131" max="16131" width="4.5" style="7" customWidth="1"/>
    <col min="16132" max="16132" width="11" style="7" customWidth="1"/>
    <col min="16133" max="16133" width="0.75" style="7" customWidth="1"/>
    <col min="16134" max="16134" width="6.5" style="7" customWidth="1"/>
    <col min="16135" max="16135" width="18.625" style="7" customWidth="1"/>
    <col min="16136" max="16136" width="63.75" style="7" customWidth="1"/>
    <col min="16137" max="16137" width="10" style="7" customWidth="1"/>
    <col min="16138" max="16138" width="11.25" style="7" customWidth="1"/>
    <col min="16139" max="16139" width="4.25" style="7" customWidth="1"/>
    <col min="16140" max="16140" width="88.25" style="7" customWidth="1"/>
    <col min="16141" max="16141" width="15.375" style="7" customWidth="1"/>
    <col min="16142" max="16142" width="7.375" style="7" customWidth="1"/>
    <col min="16143" max="16143" width="6.375" style="7" customWidth="1"/>
    <col min="16144" max="16145" width="5.125" style="7" customWidth="1"/>
    <col min="16146" max="16146" width="3.875" style="7" customWidth="1"/>
    <col min="16147" max="16147" width="3.375" style="7" customWidth="1"/>
    <col min="16148" max="16150" width="10" style="7" customWidth="1"/>
    <col min="16151" max="16384" width="11" style="7"/>
  </cols>
  <sheetData>
    <row r="1" spans="1:20" x14ac:dyDescent="0.2">
      <c r="K1" s="214" t="s">
        <v>154</v>
      </c>
      <c r="L1" s="215"/>
      <c r="M1" s="215"/>
      <c r="N1" s="215"/>
      <c r="O1" s="215"/>
      <c r="P1" s="215"/>
      <c r="Q1" s="215"/>
      <c r="R1" s="215"/>
      <c r="S1" s="215"/>
      <c r="T1" s="215"/>
    </row>
    <row r="2" spans="1:20" x14ac:dyDescent="0.2">
      <c r="K2" s="215"/>
      <c r="L2" s="215"/>
      <c r="M2" s="215"/>
      <c r="N2" s="215"/>
      <c r="O2" s="215"/>
      <c r="P2" s="215"/>
      <c r="Q2" s="215"/>
      <c r="R2" s="215"/>
      <c r="S2" s="215"/>
      <c r="T2" s="215"/>
    </row>
    <row r="3" spans="1:20" x14ac:dyDescent="0.2">
      <c r="K3" s="215"/>
      <c r="L3" s="215"/>
      <c r="M3" s="215"/>
      <c r="N3" s="215"/>
      <c r="O3" s="215"/>
      <c r="P3" s="215"/>
      <c r="Q3" s="215"/>
      <c r="R3" s="215"/>
      <c r="S3" s="215"/>
      <c r="T3" s="215"/>
    </row>
    <row r="4" spans="1:20" x14ac:dyDescent="0.2">
      <c r="K4" s="215"/>
      <c r="L4" s="215"/>
      <c r="M4" s="215"/>
      <c r="N4" s="215"/>
      <c r="O4" s="215"/>
      <c r="P4" s="215"/>
      <c r="Q4" s="215"/>
      <c r="R4" s="215"/>
      <c r="S4" s="215"/>
      <c r="T4" s="215"/>
    </row>
    <row r="5" spans="1:20" x14ac:dyDescent="0.2">
      <c r="K5" s="215"/>
      <c r="L5" s="215"/>
      <c r="M5" s="215"/>
      <c r="N5" s="215"/>
      <c r="O5" s="215"/>
      <c r="P5" s="215"/>
      <c r="Q5" s="215"/>
      <c r="R5" s="215"/>
      <c r="S5" s="215"/>
      <c r="T5" s="215"/>
    </row>
    <row r="6" spans="1:20" x14ac:dyDescent="0.2">
      <c r="K6" s="215"/>
      <c r="L6" s="215"/>
      <c r="M6" s="215"/>
      <c r="N6" s="215"/>
      <c r="O6" s="215"/>
      <c r="P6" s="215"/>
      <c r="Q6" s="215"/>
      <c r="R6" s="215"/>
      <c r="S6" s="215"/>
      <c r="T6" s="215"/>
    </row>
    <row r="7" spans="1:20" x14ac:dyDescent="0.2">
      <c r="K7" s="215"/>
      <c r="L7" s="215"/>
      <c r="M7" s="215"/>
      <c r="N7" s="215"/>
      <c r="O7" s="215"/>
      <c r="P7" s="215"/>
      <c r="Q7" s="215"/>
      <c r="R7" s="215"/>
      <c r="S7" s="215"/>
      <c r="T7" s="215"/>
    </row>
    <row r="8" spans="1:20" x14ac:dyDescent="0.2">
      <c r="K8" s="215"/>
      <c r="L8" s="215"/>
      <c r="M8" s="215"/>
      <c r="N8" s="215"/>
      <c r="O8" s="215"/>
      <c r="P8" s="215"/>
      <c r="Q8" s="215"/>
      <c r="R8" s="215"/>
      <c r="S8" s="215"/>
      <c r="T8" s="215"/>
    </row>
    <row r="9" spans="1:20" x14ac:dyDescent="0.2">
      <c r="K9" s="215"/>
      <c r="L9" s="215"/>
      <c r="M9" s="215"/>
      <c r="N9" s="215"/>
      <c r="O9" s="215"/>
      <c r="P9" s="215"/>
      <c r="Q9" s="215"/>
      <c r="R9" s="215"/>
      <c r="S9" s="215"/>
      <c r="T9" s="215"/>
    </row>
    <row r="10" spans="1:20" x14ac:dyDescent="0.2">
      <c r="K10" s="215"/>
      <c r="L10" s="215"/>
      <c r="M10" s="215"/>
      <c r="N10" s="215"/>
      <c r="O10" s="215"/>
      <c r="P10" s="215"/>
      <c r="Q10" s="215"/>
      <c r="R10" s="215"/>
      <c r="S10" s="215"/>
      <c r="T10" s="215"/>
    </row>
    <row r="11" spans="1:20" x14ac:dyDescent="0.2">
      <c r="K11" s="215"/>
      <c r="L11" s="215"/>
      <c r="M11" s="215"/>
      <c r="N11" s="215"/>
      <c r="O11" s="215"/>
      <c r="P11" s="215"/>
      <c r="Q11" s="215"/>
      <c r="R11" s="215"/>
      <c r="S11" s="215"/>
      <c r="T11" s="215"/>
    </row>
    <row r="12" spans="1:20" ht="15" x14ac:dyDescent="0.2">
      <c r="A12" s="860" t="s">
        <v>547</v>
      </c>
      <c r="B12" s="860"/>
      <c r="C12" s="860"/>
      <c r="D12" s="860"/>
      <c r="E12" s="860"/>
      <c r="F12" s="860"/>
      <c r="G12" s="860"/>
      <c r="H12" s="860"/>
      <c r="I12" s="860"/>
      <c r="J12" s="860"/>
      <c r="K12" s="216"/>
      <c r="L12" s="216"/>
      <c r="M12" s="216"/>
      <c r="N12" s="215"/>
      <c r="O12" s="215"/>
      <c r="P12" s="215"/>
      <c r="Q12" s="215"/>
      <c r="R12" s="215"/>
      <c r="S12" s="215"/>
      <c r="T12" s="215"/>
    </row>
    <row r="13" spans="1:20" s="218" customFormat="1" ht="33" customHeight="1" x14ac:dyDescent="0.25">
      <c r="A13" s="861" t="s">
        <v>279</v>
      </c>
      <c r="B13" s="861"/>
      <c r="C13" s="861"/>
      <c r="D13" s="861"/>
      <c r="E13" s="861"/>
      <c r="F13" s="861"/>
      <c r="G13" s="861"/>
      <c r="H13" s="861"/>
      <c r="I13" s="861"/>
      <c r="J13" s="861"/>
      <c r="K13" s="296"/>
      <c r="L13" s="296"/>
      <c r="M13" s="217"/>
      <c r="N13" s="215"/>
      <c r="O13" s="215"/>
      <c r="P13" s="215"/>
      <c r="Q13" s="217"/>
      <c r="R13" s="217"/>
      <c r="S13" s="217"/>
      <c r="T13" s="217"/>
    </row>
    <row r="14" spans="1:20" ht="12.75" customHeight="1" x14ac:dyDescent="0.2">
      <c r="A14" s="10"/>
      <c r="B14" s="10"/>
      <c r="C14" s="10"/>
      <c r="E14" s="10"/>
      <c r="K14" s="215"/>
      <c r="L14" s="215"/>
      <c r="M14" s="215"/>
      <c r="N14" s="215"/>
      <c r="O14" s="215"/>
      <c r="P14" s="215"/>
      <c r="Q14" s="215"/>
      <c r="R14" s="215"/>
      <c r="S14" s="215"/>
      <c r="T14" s="215"/>
    </row>
    <row r="15" spans="1:20" ht="91.5" customHeight="1" x14ac:dyDescent="0.2">
      <c r="A15" s="862" t="s">
        <v>0</v>
      </c>
      <c r="B15" s="292"/>
      <c r="C15" s="293"/>
      <c r="D15" s="865" t="s">
        <v>297</v>
      </c>
      <c r="E15" s="865"/>
      <c r="F15" s="865"/>
      <c r="G15" s="865"/>
      <c r="H15" s="865"/>
      <c r="I15" s="865"/>
      <c r="J15" s="866"/>
      <c r="K15" s="393"/>
      <c r="L15" s="393"/>
      <c r="M15" s="393"/>
      <c r="N15" s="215"/>
      <c r="O15" s="215"/>
      <c r="P15" s="215"/>
      <c r="Q15" s="215"/>
      <c r="R15" s="215"/>
      <c r="S15" s="215"/>
      <c r="T15" s="215"/>
    </row>
    <row r="16" spans="1:20" ht="19.5" hidden="1" customHeight="1" x14ac:dyDescent="0.2">
      <c r="A16" s="863"/>
      <c r="B16" s="294"/>
      <c r="C16" s="294"/>
      <c r="D16" s="294"/>
      <c r="E16" s="294"/>
      <c r="F16" s="294"/>
      <c r="G16" s="294"/>
      <c r="H16" s="294"/>
      <c r="I16" s="294"/>
      <c r="J16" s="295"/>
      <c r="K16" s="393"/>
      <c r="L16" s="393"/>
      <c r="M16" s="393"/>
      <c r="N16" s="215"/>
      <c r="O16" s="215"/>
      <c r="P16" s="215"/>
      <c r="Q16" s="215"/>
      <c r="R16" s="215"/>
      <c r="S16" s="215"/>
      <c r="T16" s="215"/>
    </row>
    <row r="17" spans="1:26" ht="54.75" customHeight="1" x14ac:dyDescent="0.2">
      <c r="A17" s="864"/>
      <c r="B17" s="323"/>
      <c r="C17" s="323"/>
      <c r="D17" s="867" t="s">
        <v>298</v>
      </c>
      <c r="E17" s="867"/>
      <c r="F17" s="867"/>
      <c r="G17" s="867"/>
      <c r="H17" s="867"/>
      <c r="I17" s="867"/>
      <c r="J17" s="868"/>
      <c r="K17" s="393"/>
      <c r="L17" s="393"/>
      <c r="M17" s="393"/>
      <c r="N17" s="215"/>
      <c r="O17" s="215"/>
      <c r="P17" s="215"/>
      <c r="Q17" s="215"/>
      <c r="R17" s="215"/>
      <c r="S17" s="215"/>
      <c r="T17" s="215"/>
    </row>
    <row r="18" spans="1:26" ht="13.5" hidden="1" customHeight="1" x14ac:dyDescent="0.2">
      <c r="A18" s="10"/>
      <c r="B18" s="10"/>
      <c r="C18" s="10"/>
      <c r="E18" s="10"/>
      <c r="K18" s="215"/>
      <c r="L18" s="215"/>
      <c r="M18" s="215"/>
      <c r="N18" s="215"/>
      <c r="O18" s="215"/>
      <c r="P18" s="215"/>
      <c r="Q18" s="215"/>
      <c r="R18" s="215"/>
      <c r="S18" s="215"/>
      <c r="T18" s="215"/>
    </row>
    <row r="19" spans="1:26" ht="27.75" customHeight="1" x14ac:dyDescent="0.2">
      <c r="A19" s="103"/>
      <c r="B19" s="12"/>
      <c r="C19" s="12"/>
      <c r="D19" s="103"/>
      <c r="E19" s="103"/>
      <c r="F19" s="20"/>
      <c r="G19" s="20"/>
      <c r="H19" s="20"/>
      <c r="I19" s="20"/>
      <c r="J19" s="114" t="s">
        <v>156</v>
      </c>
      <c r="K19" s="297"/>
      <c r="L19" s="297"/>
      <c r="M19" s="219"/>
      <c r="N19" s="215"/>
      <c r="O19" s="215"/>
      <c r="P19" s="215"/>
      <c r="Q19" s="215"/>
      <c r="R19" s="215"/>
      <c r="S19" s="215"/>
      <c r="T19" s="215"/>
    </row>
    <row r="20" spans="1:26" ht="28.5" customHeight="1" x14ac:dyDescent="0.2">
      <c r="A20" s="12" t="s">
        <v>155</v>
      </c>
      <c r="B20" s="290"/>
      <c r="C20" s="290"/>
      <c r="D20" s="290"/>
      <c r="E20" s="290"/>
      <c r="F20" s="303" t="str">
        <f>IF(J20="","",VLOOKUP(J20,Gewichtungsfaktoren!$A$8:$F$8,2,FALSE))</f>
        <v>Spitze auf dem Land! Technologieführer für Baden-Württemberg 2021-2027</v>
      </c>
      <c r="G20" s="290"/>
      <c r="H20" s="290"/>
      <c r="I20" s="290"/>
      <c r="J20" s="416">
        <v>3</v>
      </c>
      <c r="K20" s="298"/>
      <c r="L20" s="299" t="s">
        <v>216</v>
      </c>
      <c r="M20" s="215"/>
      <c r="N20" s="215"/>
      <c r="O20" s="215"/>
      <c r="P20" s="215"/>
      <c r="Q20" s="215"/>
      <c r="R20" s="215"/>
      <c r="S20" s="215"/>
      <c r="T20" s="215"/>
      <c r="Z20" s="427"/>
    </row>
    <row r="21" spans="1:26" ht="13.5" customHeight="1" x14ac:dyDescent="0.2">
      <c r="A21" s="15"/>
      <c r="B21" s="10"/>
      <c r="C21" s="10"/>
      <c r="E21" s="10"/>
      <c r="K21" s="215"/>
      <c r="L21" s="215"/>
      <c r="M21" s="215"/>
      <c r="N21" s="215"/>
      <c r="O21" s="215"/>
      <c r="P21" s="215"/>
      <c r="Q21" s="215"/>
      <c r="R21" s="215"/>
      <c r="S21" s="215"/>
      <c r="T21" s="215"/>
    </row>
    <row r="22" spans="1:26" ht="14.25" customHeight="1" x14ac:dyDescent="0.2">
      <c r="A22" s="18" t="s">
        <v>288</v>
      </c>
      <c r="B22" s="16"/>
      <c r="C22" s="16"/>
      <c r="D22" s="16"/>
      <c r="E22" s="16"/>
      <c r="F22" s="857" t="str">
        <f>IF(_Antragsteller="","",_Antragsteller)</f>
        <v/>
      </c>
      <c r="G22" s="858"/>
      <c r="H22" s="858"/>
      <c r="I22" s="858"/>
      <c r="J22" s="859"/>
      <c r="K22" s="300"/>
      <c r="L22" s="300"/>
      <c r="M22" s="215"/>
      <c r="N22" s="215"/>
      <c r="O22" s="215"/>
      <c r="P22" s="215"/>
      <c r="Q22" s="215"/>
      <c r="R22" s="215"/>
      <c r="S22" s="215"/>
      <c r="T22" s="215"/>
      <c r="U22" s="290"/>
      <c r="V22" s="290"/>
    </row>
    <row r="23" spans="1:26" ht="7.5" customHeight="1" x14ac:dyDescent="0.2">
      <c r="A23" s="17"/>
      <c r="B23" s="17"/>
      <c r="C23" s="17"/>
      <c r="D23" s="17"/>
      <c r="E23" s="17"/>
      <c r="F23" s="17"/>
      <c r="G23" s="17"/>
      <c r="K23" s="215"/>
      <c r="L23" s="215"/>
      <c r="M23" s="215"/>
      <c r="N23" s="215"/>
      <c r="O23" s="215"/>
      <c r="P23" s="215"/>
      <c r="Q23" s="215"/>
      <c r="R23" s="215"/>
      <c r="S23" s="215"/>
      <c r="T23" s="215"/>
    </row>
    <row r="24" spans="1:26" ht="15.75" customHeight="1" x14ac:dyDescent="0.2">
      <c r="B24" s="17"/>
      <c r="C24" s="17"/>
      <c r="D24" s="17"/>
      <c r="E24" s="17"/>
      <c r="F24" s="17"/>
      <c r="G24" s="17"/>
      <c r="K24" s="215"/>
      <c r="L24" s="215"/>
      <c r="M24" s="215"/>
      <c r="N24" s="215"/>
      <c r="O24" s="215"/>
      <c r="P24" s="215"/>
      <c r="Q24" s="215"/>
      <c r="R24" s="215"/>
      <c r="S24" s="215"/>
      <c r="T24" s="215"/>
    </row>
    <row r="25" spans="1:26" ht="15" customHeight="1" x14ac:dyDescent="0.2">
      <c r="A25" s="18" t="s">
        <v>289</v>
      </c>
      <c r="B25" s="291"/>
      <c r="C25" s="291"/>
      <c r="D25" s="291"/>
      <c r="E25" s="291"/>
      <c r="F25" s="857" t="str">
        <f>IF(_Projektbezeichnung="","",_Projektbezeichnung)</f>
        <v/>
      </c>
      <c r="G25" s="858"/>
      <c r="H25" s="858"/>
      <c r="I25" s="858"/>
      <c r="J25" s="859"/>
      <c r="K25" s="393"/>
      <c r="L25" s="393"/>
      <c r="M25" s="393"/>
      <c r="N25" s="215"/>
      <c r="O25" s="215"/>
      <c r="P25" s="215"/>
      <c r="Q25" s="215"/>
      <c r="R25" s="215"/>
      <c r="S25" s="215"/>
      <c r="T25" s="215"/>
      <c r="Z25" s="22"/>
    </row>
    <row r="26" spans="1:26" ht="9" customHeight="1" x14ac:dyDescent="0.2">
      <c r="A26" s="11"/>
      <c r="B26" s="11"/>
      <c r="C26" s="11"/>
      <c r="D26" s="11"/>
      <c r="E26" s="11"/>
      <c r="F26" s="11"/>
      <c r="G26" s="11"/>
      <c r="H26" s="14"/>
      <c r="I26" s="14"/>
      <c r="J26" s="19"/>
      <c r="K26" s="62"/>
      <c r="L26" s="62"/>
      <c r="M26" s="62"/>
      <c r="N26" s="215"/>
      <c r="O26" s="215"/>
      <c r="P26" s="215"/>
      <c r="Q26" s="215"/>
      <c r="R26" s="215"/>
      <c r="S26" s="215"/>
      <c r="T26" s="215"/>
    </row>
    <row r="27" spans="1:26" ht="20.25" customHeight="1" x14ac:dyDescent="0.2">
      <c r="A27" s="18" t="s">
        <v>245</v>
      </c>
      <c r="B27" s="19"/>
      <c r="C27" s="19"/>
      <c r="D27" s="24"/>
      <c r="E27" s="24"/>
      <c r="F27" s="92"/>
      <c r="G27" s="92"/>
      <c r="H27" s="19"/>
      <c r="I27" s="19"/>
      <c r="J27" s="25"/>
      <c r="K27" s="889" t="s">
        <v>157</v>
      </c>
      <c r="L27" s="890"/>
      <c r="M27" s="79"/>
      <c r="N27" s="214"/>
      <c r="O27" s="215"/>
      <c r="P27" s="215"/>
      <c r="Q27" s="215"/>
      <c r="R27" s="215"/>
      <c r="S27" s="215"/>
      <c r="T27" s="215"/>
    </row>
    <row r="28" spans="1:26" ht="30" customHeight="1" x14ac:dyDescent="0.2">
      <c r="A28" s="19"/>
      <c r="B28" s="22"/>
      <c r="D28" s="23" t="s">
        <v>158</v>
      </c>
      <c r="E28" s="24"/>
      <c r="F28" s="25"/>
      <c r="G28" s="25"/>
      <c r="H28" s="25"/>
      <c r="I28" s="25"/>
      <c r="J28" s="25"/>
      <c r="K28" s="891" t="s">
        <v>159</v>
      </c>
      <c r="L28" s="892"/>
      <c r="M28" s="393"/>
      <c r="N28" s="215"/>
      <c r="O28" s="215"/>
      <c r="P28" s="215"/>
      <c r="Q28" s="215"/>
      <c r="R28" s="215"/>
      <c r="S28" s="215"/>
      <c r="T28" s="215"/>
    </row>
    <row r="29" spans="1:26" ht="12.75" customHeight="1" x14ac:dyDescent="0.2">
      <c r="A29" s="19"/>
      <c r="B29" s="22"/>
      <c r="D29" s="288">
        <v>1</v>
      </c>
      <c r="E29" s="288">
        <v>2</v>
      </c>
      <c r="F29" s="893">
        <v>3</v>
      </c>
      <c r="G29" s="894"/>
      <c r="H29" s="391" t="s">
        <v>372</v>
      </c>
      <c r="I29" s="401" t="s">
        <v>373</v>
      </c>
      <c r="J29" s="288">
        <v>5</v>
      </c>
      <c r="K29" s="389"/>
      <c r="L29" s="390"/>
      <c r="M29" s="393"/>
      <c r="N29" s="215"/>
      <c r="O29" s="215"/>
      <c r="P29" s="215"/>
      <c r="Q29" s="215"/>
      <c r="R29" s="215"/>
      <c r="S29" s="215"/>
      <c r="T29" s="215"/>
    </row>
    <row r="30" spans="1:26" ht="65.25" customHeight="1" x14ac:dyDescent="0.2">
      <c r="A30" s="25"/>
      <c r="B30" s="25"/>
      <c r="C30" s="25"/>
      <c r="D30" s="394" t="s">
        <v>160</v>
      </c>
      <c r="E30" s="26" t="s">
        <v>161</v>
      </c>
      <c r="F30" s="895" t="s">
        <v>162</v>
      </c>
      <c r="G30" s="887"/>
      <c r="H30" s="397" t="s">
        <v>287</v>
      </c>
      <c r="I30" s="402" t="s">
        <v>374</v>
      </c>
      <c r="J30" s="289" t="s">
        <v>163</v>
      </c>
      <c r="K30" s="42" t="s">
        <v>164</v>
      </c>
      <c r="L30" s="43" t="s">
        <v>165</v>
      </c>
      <c r="M30" s="215"/>
      <c r="N30" s="214" t="s">
        <v>166</v>
      </c>
      <c r="O30" s="215"/>
      <c r="P30" s="215"/>
      <c r="Q30" s="215"/>
      <c r="R30" s="215"/>
      <c r="S30" s="215"/>
      <c r="T30" s="215"/>
    </row>
    <row r="31" spans="1:26" ht="17.100000000000001" customHeight="1" x14ac:dyDescent="0.2">
      <c r="A31" s="25"/>
      <c r="B31" s="25"/>
      <c r="C31" s="873"/>
      <c r="D31" s="28">
        <v>1</v>
      </c>
      <c r="E31" s="383" t="s">
        <v>167</v>
      </c>
      <c r="F31" s="886" t="s">
        <v>74</v>
      </c>
      <c r="G31" s="887"/>
      <c r="H31" s="311" t="str">
        <f>_1.1_Abwassermenge</f>
        <v/>
      </c>
      <c r="I31" s="405" t="str">
        <f>_1.1_Abwassermenge</f>
        <v/>
      </c>
      <c r="J31" s="876" t="str">
        <f>IF(OR(I31="",I32=""),"",I31+I32)</f>
        <v/>
      </c>
      <c r="K31" s="29"/>
      <c r="L31" s="30"/>
      <c r="M31" s="220"/>
      <c r="N31" s="221"/>
      <c r="O31" s="222">
        <v>-0.5</v>
      </c>
      <c r="P31" s="221">
        <v>0</v>
      </c>
      <c r="Q31" s="221">
        <v>0.25</v>
      </c>
      <c r="R31" s="221">
        <v>0.5</v>
      </c>
      <c r="S31" s="215" t="s">
        <v>168</v>
      </c>
      <c r="T31" s="215" t="s">
        <v>53</v>
      </c>
    </row>
    <row r="32" spans="1:26" ht="17.100000000000001" customHeight="1" x14ac:dyDescent="0.2">
      <c r="A32" s="25"/>
      <c r="B32" s="25"/>
      <c r="C32" s="873"/>
      <c r="D32" s="31"/>
      <c r="E32" s="32"/>
      <c r="F32" s="886" t="s">
        <v>75</v>
      </c>
      <c r="G32" s="887"/>
      <c r="H32" s="311" t="str">
        <f>_1.2_Abwasserbelastung</f>
        <v/>
      </c>
      <c r="I32" s="405" t="str">
        <f>_1.2_Abwasserbelastung</f>
        <v/>
      </c>
      <c r="J32" s="877"/>
      <c r="K32" s="29"/>
      <c r="L32" s="30"/>
      <c r="M32" s="220"/>
      <c r="N32" s="223"/>
      <c r="O32" s="222">
        <v>-0.5</v>
      </c>
      <c r="P32" s="221">
        <v>0</v>
      </c>
      <c r="Q32" s="221">
        <v>0.25</v>
      </c>
      <c r="R32" s="221">
        <v>0.5</v>
      </c>
      <c r="S32" s="215"/>
      <c r="T32" s="215"/>
    </row>
    <row r="33" spans="1:21" ht="30" customHeight="1" x14ac:dyDescent="0.2">
      <c r="A33" s="25"/>
      <c r="B33" s="25"/>
      <c r="C33" s="873"/>
      <c r="D33" s="896">
        <v>2</v>
      </c>
      <c r="E33" s="896" t="s">
        <v>169</v>
      </c>
      <c r="F33" s="888" t="s">
        <v>76</v>
      </c>
      <c r="G33" s="887"/>
      <c r="H33" s="311" t="str">
        <f>_2_Fläche</f>
        <v/>
      </c>
      <c r="I33" s="405" t="str">
        <f>_2_Fläche</f>
        <v/>
      </c>
      <c r="J33" s="305" t="str">
        <f>IF(I33="","",I33)</f>
        <v/>
      </c>
      <c r="K33" s="29"/>
      <c r="L33" s="30"/>
      <c r="M33" s="220"/>
      <c r="N33" s="221">
        <v>-1</v>
      </c>
      <c r="O33" s="221">
        <v>-0.5</v>
      </c>
      <c r="P33" s="221">
        <v>0</v>
      </c>
      <c r="Q33" s="221">
        <v>0.5</v>
      </c>
      <c r="R33" s="221">
        <v>1</v>
      </c>
      <c r="S33" s="215"/>
      <c r="T33" s="215"/>
    </row>
    <row r="34" spans="1:21" ht="16.5" hidden="1" customHeight="1" x14ac:dyDescent="0.2">
      <c r="A34" s="25"/>
      <c r="B34" s="25"/>
      <c r="C34" s="873"/>
      <c r="D34" s="897"/>
      <c r="E34" s="897"/>
      <c r="F34" s="117" t="s">
        <v>255</v>
      </c>
      <c r="G34" s="304">
        <f>Fragenkatalog!AD361</f>
        <v>0</v>
      </c>
      <c r="H34" s="304">
        <f>Fragenkatalog!AD361</f>
        <v>0</v>
      </c>
      <c r="I34" s="405" t="str">
        <f>Fragenkatalog!AE361</f>
        <v/>
      </c>
      <c r="J34" s="33"/>
      <c r="K34" s="29"/>
      <c r="L34" s="30"/>
      <c r="M34" s="220"/>
      <c r="N34" s="221"/>
      <c r="O34" s="221"/>
      <c r="P34" s="221"/>
      <c r="Q34" s="221"/>
      <c r="R34" s="221"/>
      <c r="S34" s="215"/>
      <c r="T34" s="215"/>
    </row>
    <row r="35" spans="1:21" ht="27" x14ac:dyDescent="0.2">
      <c r="A35" s="25"/>
      <c r="B35" s="25"/>
      <c r="C35" s="873"/>
      <c r="D35" s="394">
        <v>3</v>
      </c>
      <c r="E35" s="394" t="s">
        <v>170</v>
      </c>
      <c r="F35" s="886" t="s">
        <v>78</v>
      </c>
      <c r="G35" s="887"/>
      <c r="H35" s="311" t="str">
        <f>_3_Luft</f>
        <v/>
      </c>
      <c r="I35" s="405" t="str">
        <f>_3_Luft</f>
        <v/>
      </c>
      <c r="J35" s="305" t="str">
        <f>IF(I35="","",I35)</f>
        <v/>
      </c>
      <c r="K35" s="29"/>
      <c r="L35" s="30"/>
      <c r="M35" s="220"/>
      <c r="N35" s="223"/>
      <c r="O35" s="221">
        <v>-1</v>
      </c>
      <c r="P35" s="221">
        <v>0</v>
      </c>
      <c r="Q35" s="221">
        <v>0.5</v>
      </c>
      <c r="R35" s="221">
        <v>1</v>
      </c>
      <c r="S35" s="215"/>
      <c r="T35" s="215"/>
    </row>
    <row r="36" spans="1:21" ht="27.75" customHeight="1" x14ac:dyDescent="0.2">
      <c r="A36" s="25"/>
      <c r="B36" s="25"/>
      <c r="C36" s="873"/>
      <c r="D36" s="394">
        <v>4</v>
      </c>
      <c r="E36" s="385" t="s">
        <v>171</v>
      </c>
      <c r="F36" s="856" t="s">
        <v>79</v>
      </c>
      <c r="G36" s="834"/>
      <c r="H36" s="311" t="str">
        <f>_4_BiologischeVielfalt</f>
        <v/>
      </c>
      <c r="I36" s="405" t="str">
        <f>_4_BiologischeVielfalt</f>
        <v/>
      </c>
      <c r="J36" s="305" t="str">
        <f>IF(I36="","",I36)</f>
        <v/>
      </c>
      <c r="K36" s="29"/>
      <c r="L36" s="30"/>
      <c r="M36" s="224"/>
      <c r="N36" s="223"/>
      <c r="O36" s="221"/>
      <c r="P36" s="221">
        <v>0</v>
      </c>
      <c r="Q36" s="221">
        <v>1</v>
      </c>
      <c r="R36" s="221"/>
      <c r="S36" s="215"/>
      <c r="T36" s="215"/>
    </row>
    <row r="37" spans="1:21" ht="29.25" customHeight="1" x14ac:dyDescent="0.2">
      <c r="A37" s="25"/>
      <c r="B37" s="25"/>
      <c r="C37" s="873"/>
      <c r="D37" s="28">
        <v>5</v>
      </c>
      <c r="E37" s="880" t="s">
        <v>172</v>
      </c>
      <c r="F37" s="856" t="s">
        <v>173</v>
      </c>
      <c r="G37" s="834"/>
      <c r="H37" s="311" t="str">
        <f>_5.1_A_DeckungBedarf</f>
        <v/>
      </c>
      <c r="I37" s="405" t="str">
        <f>_5.1_A_DeckungBedarf</f>
        <v/>
      </c>
      <c r="J37" s="882" t="str">
        <f>IF(OR(AND(I37="",I38=""),I39=""),"",IF(AND(I37&lt;&gt;"",I38&lt;&gt;""),"Angabe entweder zu 5.1.A oder 5.1.B",IF(I37="",SUM(I38+I39),IF(I38="",SUM(I37+I39)))))</f>
        <v/>
      </c>
      <c r="K37" s="29"/>
      <c r="L37" s="30"/>
      <c r="M37" s="224"/>
      <c r="N37" s="223"/>
      <c r="O37" s="221"/>
      <c r="P37" s="221">
        <v>0</v>
      </c>
      <c r="Q37" s="221">
        <v>0.5</v>
      </c>
      <c r="R37" s="221"/>
      <c r="S37" s="215"/>
      <c r="T37" s="215"/>
    </row>
    <row r="38" spans="1:21" ht="33" customHeight="1" x14ac:dyDescent="0.2">
      <c r="A38" s="25"/>
      <c r="B38" s="25"/>
      <c r="C38" s="873"/>
      <c r="D38" s="34"/>
      <c r="E38" s="881"/>
      <c r="F38" s="856" t="s">
        <v>174</v>
      </c>
      <c r="G38" s="834"/>
      <c r="H38" s="311" t="str">
        <f>_5.1_B_Erzeugung</f>
        <v/>
      </c>
      <c r="I38" s="405" t="str">
        <f>_5.1_B_Erzeugung</f>
        <v/>
      </c>
      <c r="J38" s="883"/>
      <c r="K38" s="29"/>
      <c r="L38" s="30"/>
      <c r="M38" s="224"/>
      <c r="N38" s="223"/>
      <c r="O38" s="221"/>
      <c r="P38" s="221"/>
      <c r="Q38" s="221"/>
      <c r="R38" s="221"/>
      <c r="S38" s="215"/>
      <c r="T38" s="215"/>
    </row>
    <row r="39" spans="1:21" ht="17.100000000000001" customHeight="1" x14ac:dyDescent="0.2">
      <c r="A39" s="25"/>
      <c r="B39" s="25"/>
      <c r="C39" s="873"/>
      <c r="D39" s="35"/>
      <c r="E39" s="387"/>
      <c r="F39" s="856" t="s">
        <v>80</v>
      </c>
      <c r="G39" s="834"/>
      <c r="H39" s="311" t="str">
        <f>Fragenkatalog!$AE$415</f>
        <v/>
      </c>
      <c r="I39" s="405" t="str">
        <f>Fragenkatalog!$AE$415</f>
        <v/>
      </c>
      <c r="J39" s="884"/>
      <c r="K39" s="29"/>
      <c r="L39" s="30"/>
      <c r="M39" s="224"/>
      <c r="N39" s="223"/>
      <c r="O39" s="222">
        <v>-0.5</v>
      </c>
      <c r="P39" s="221">
        <v>0</v>
      </c>
      <c r="Q39" s="221">
        <v>0.25</v>
      </c>
      <c r="R39" s="221">
        <v>0.5</v>
      </c>
      <c r="S39" s="215"/>
      <c r="T39" s="215"/>
    </row>
    <row r="40" spans="1:21" ht="14.25" x14ac:dyDescent="0.2">
      <c r="A40" s="25"/>
      <c r="B40" s="25"/>
      <c r="C40" s="873"/>
      <c r="D40" s="28">
        <v>6</v>
      </c>
      <c r="E40" s="385" t="s">
        <v>175</v>
      </c>
      <c r="F40" s="856" t="s">
        <v>176</v>
      </c>
      <c r="G40" s="834"/>
      <c r="H40" s="398" t="str">
        <f>_6.1_Ökologische</f>
        <v/>
      </c>
      <c r="I40" s="406" t="str">
        <f>_6.1_Ökologische</f>
        <v/>
      </c>
      <c r="J40" s="876" t="str">
        <f>IF(OR(I40="",I42="",I43=""),"",I40+I42+I43)</f>
        <v/>
      </c>
      <c r="K40" s="29"/>
      <c r="L40" s="30"/>
      <c r="M40" s="224"/>
      <c r="N40" s="223"/>
      <c r="O40" s="221"/>
      <c r="P40" s="221">
        <v>0</v>
      </c>
      <c r="Q40" s="221">
        <v>0.5</v>
      </c>
      <c r="R40" s="221"/>
      <c r="S40" s="215"/>
      <c r="T40" s="215"/>
    </row>
    <row r="41" spans="1:21" ht="25.5" customHeight="1" x14ac:dyDescent="0.2">
      <c r="A41" s="25"/>
      <c r="B41" s="25"/>
      <c r="C41" s="873"/>
      <c r="D41" s="34"/>
      <c r="E41" s="387"/>
      <c r="F41" s="856" t="s">
        <v>81</v>
      </c>
      <c r="G41" s="872"/>
      <c r="H41" s="404"/>
      <c r="I41" s="403"/>
      <c r="J41" s="885"/>
      <c r="K41" s="301"/>
      <c r="L41" s="302"/>
      <c r="M41" s="222"/>
      <c r="N41" s="223"/>
      <c r="O41" s="221"/>
      <c r="P41" s="221"/>
      <c r="Q41" s="221"/>
      <c r="R41" s="221"/>
      <c r="S41" s="215"/>
      <c r="T41" s="215"/>
      <c r="U41" s="306">
        <f>-0.08*0.4</f>
        <v>-3.2000000000000001E-2</v>
      </c>
    </row>
    <row r="42" spans="1:21" ht="17.100000000000001" customHeight="1" x14ac:dyDescent="0.2">
      <c r="A42" s="25"/>
      <c r="B42" s="25"/>
      <c r="C42" s="873"/>
      <c r="D42" s="34"/>
      <c r="E42" s="387"/>
      <c r="F42" s="856" t="s">
        <v>47</v>
      </c>
      <c r="G42" s="834"/>
      <c r="H42" s="398" t="str">
        <f>_6.2_A_Materialeffizienz</f>
        <v/>
      </c>
      <c r="I42" s="406" t="str">
        <f>_6.2_A_Materialeffizienz</f>
        <v/>
      </c>
      <c r="J42" s="885"/>
      <c r="K42" s="29"/>
      <c r="L42" s="30"/>
      <c r="M42" s="225"/>
      <c r="N42" s="223"/>
      <c r="O42" s="221">
        <v>-0.25</v>
      </c>
      <c r="P42" s="221">
        <v>0</v>
      </c>
      <c r="Q42" s="221">
        <v>0.125</v>
      </c>
      <c r="R42" s="226">
        <v>0.25</v>
      </c>
      <c r="S42" s="215"/>
      <c r="T42" s="215"/>
      <c r="U42" s="306">
        <f>0.13*0.4</f>
        <v>5.2000000000000005E-2</v>
      </c>
    </row>
    <row r="43" spans="1:21" ht="17.100000000000001" customHeight="1" x14ac:dyDescent="0.2">
      <c r="A43" s="25"/>
      <c r="B43" s="25"/>
      <c r="C43" s="873"/>
      <c r="D43" s="36"/>
      <c r="E43" s="386"/>
      <c r="F43" s="856" t="s">
        <v>48</v>
      </c>
      <c r="G43" s="834"/>
      <c r="H43" s="398" t="str">
        <f>_6.2_B_Umweltfreundlichkeit</f>
        <v/>
      </c>
      <c r="I43" s="406" t="str">
        <f>_6.2_B_Umweltfreundlichkeit</f>
        <v/>
      </c>
      <c r="J43" s="877"/>
      <c r="K43" s="29"/>
      <c r="L43" s="30"/>
      <c r="M43" s="225" t="s">
        <v>177</v>
      </c>
      <c r="N43" s="223"/>
      <c r="O43" s="221">
        <v>-0.25</v>
      </c>
      <c r="P43" s="221">
        <v>0</v>
      </c>
      <c r="Q43" s="221">
        <v>0.25</v>
      </c>
      <c r="R43" s="221"/>
      <c r="S43" s="215"/>
      <c r="T43" s="215"/>
    </row>
    <row r="44" spans="1:21" ht="27.75" customHeight="1" x14ac:dyDescent="0.2">
      <c r="A44" s="25"/>
      <c r="B44" s="25"/>
      <c r="C44" s="25"/>
      <c r="D44" s="37"/>
      <c r="E44" s="38"/>
      <c r="F44" s="869" t="s">
        <v>226</v>
      </c>
      <c r="G44" s="870"/>
      <c r="H44" s="870"/>
      <c r="I44" s="871"/>
      <c r="J44" s="307" t="str">
        <f t="array" ref="J44">IF(OR(J31="",J33="",J35:J37="",J40=""),"",AVERAGE(J31:J40))</f>
        <v/>
      </c>
      <c r="K44" s="39"/>
      <c r="L44" s="40"/>
      <c r="M44" s="308">
        <f>VLOOKUP(J20,Gewichtungsfaktoren!$A$8:$E$8,4,FALSE)</f>
        <v>0.6</v>
      </c>
      <c r="N44" s="223"/>
      <c r="O44" s="221"/>
      <c r="P44" s="221"/>
      <c r="Q44" s="221"/>
      <c r="R44" s="221"/>
      <c r="S44" s="215"/>
      <c r="T44" s="215"/>
    </row>
    <row r="45" spans="1:21" x14ac:dyDescent="0.2">
      <c r="A45" s="25"/>
      <c r="B45" s="25"/>
      <c r="C45" s="25"/>
      <c r="D45" s="37"/>
      <c r="E45" s="38"/>
      <c r="F45" s="38"/>
      <c r="G45" s="38"/>
      <c r="H45" s="38"/>
      <c r="I45" s="38"/>
      <c r="J45" s="93"/>
      <c r="K45" s="39"/>
      <c r="L45" s="40"/>
      <c r="M45" s="29"/>
      <c r="N45" s="223"/>
      <c r="O45" s="221"/>
      <c r="P45" s="221"/>
      <c r="Q45" s="221"/>
      <c r="R45" s="221"/>
      <c r="S45" s="215"/>
      <c r="T45" s="215"/>
    </row>
    <row r="46" spans="1:21" ht="30.75" customHeight="1" x14ac:dyDescent="0.2">
      <c r="A46" s="25"/>
      <c r="B46" s="25"/>
      <c r="D46" s="41" t="s">
        <v>178</v>
      </c>
      <c r="E46" s="38"/>
      <c r="F46" s="392"/>
      <c r="G46" s="392"/>
      <c r="H46" s="392"/>
      <c r="I46" s="392"/>
      <c r="J46" s="93"/>
      <c r="K46" s="878" t="str">
        <f>K28</f>
        <v>Die Angabe des Antragstellers im Formular Zielbeiträge zu der (Teil-)Frage ist plausibel und wurde übernommen.</v>
      </c>
      <c r="L46" s="879"/>
      <c r="M46" s="29"/>
      <c r="N46" s="223"/>
      <c r="O46" s="221"/>
      <c r="P46" s="221"/>
      <c r="Q46" s="221"/>
      <c r="R46" s="221"/>
      <c r="S46" s="215"/>
      <c r="T46" s="215"/>
      <c r="U46" s="227"/>
    </row>
    <row r="47" spans="1:21" ht="12.75" customHeight="1" x14ac:dyDescent="0.2">
      <c r="A47" s="25"/>
      <c r="B47" s="25"/>
      <c r="D47" s="288">
        <v>1</v>
      </c>
      <c r="E47" s="288">
        <v>2</v>
      </c>
      <c r="F47" s="898">
        <v>3</v>
      </c>
      <c r="G47" s="834"/>
      <c r="H47" s="391" t="s">
        <v>372</v>
      </c>
      <c r="I47" s="401" t="s">
        <v>373</v>
      </c>
      <c r="J47" s="288">
        <v>5</v>
      </c>
      <c r="K47" s="389"/>
      <c r="L47" s="390"/>
      <c r="M47" s="29"/>
      <c r="N47" s="223"/>
      <c r="O47" s="221"/>
      <c r="P47" s="221"/>
      <c r="Q47" s="221"/>
      <c r="R47" s="221"/>
      <c r="S47" s="215"/>
      <c r="T47" s="215"/>
      <c r="U47" s="227"/>
    </row>
    <row r="48" spans="1:21" ht="63" customHeight="1" x14ac:dyDescent="0.2">
      <c r="A48" s="25"/>
      <c r="B48" s="25"/>
      <c r="C48" s="22"/>
      <c r="D48" s="394" t="s">
        <v>160</v>
      </c>
      <c r="E48" s="26" t="s">
        <v>161</v>
      </c>
      <c r="F48" s="869" t="s">
        <v>162</v>
      </c>
      <c r="G48" s="834"/>
      <c r="H48" s="397" t="s">
        <v>287</v>
      </c>
      <c r="I48" s="402" t="s">
        <v>374</v>
      </c>
      <c r="J48" s="289" t="s">
        <v>163</v>
      </c>
      <c r="K48" s="309" t="str">
        <f>K30</f>
        <v>Ja / Nein</v>
      </c>
      <c r="L48" s="310" t="str">
        <f>L30</f>
        <v>Wenn nein, bitte hier erläutern</v>
      </c>
      <c r="M48" s="29"/>
      <c r="N48" s="223"/>
      <c r="O48" s="221"/>
      <c r="P48" s="221"/>
      <c r="Q48" s="221"/>
      <c r="R48" s="221"/>
      <c r="S48" s="215"/>
      <c r="T48" s="215"/>
    </row>
    <row r="49" spans="1:35" s="231" customFormat="1" ht="25.5" customHeight="1" x14ac:dyDescent="0.2">
      <c r="A49" s="25"/>
      <c r="B49" s="25"/>
      <c r="C49" s="873"/>
      <c r="D49" s="899">
        <v>7</v>
      </c>
      <c r="E49" s="903" t="s">
        <v>227</v>
      </c>
      <c r="F49" s="874" t="s">
        <v>336</v>
      </c>
      <c r="G49" s="875"/>
      <c r="H49" s="399"/>
      <c r="I49" s="405"/>
      <c r="K49" s="45"/>
      <c r="L49" s="30"/>
      <c r="M49" s="222"/>
      <c r="N49" s="228"/>
      <c r="O49" s="228"/>
      <c r="P49" s="229"/>
      <c r="Q49" s="229"/>
      <c r="R49" s="229"/>
      <c r="S49" s="215"/>
      <c r="T49" s="215"/>
      <c r="U49" s="356"/>
      <c r="V49" s="356"/>
      <c r="W49" s="356"/>
      <c r="X49" s="356"/>
      <c r="Y49" s="356"/>
      <c r="Z49" s="356"/>
      <c r="AA49" s="356"/>
      <c r="AB49" s="356"/>
      <c r="AC49" s="356"/>
      <c r="AD49" s="356"/>
      <c r="AE49" s="356"/>
      <c r="AF49" s="356"/>
      <c r="AG49" s="356"/>
      <c r="AH49" s="356"/>
      <c r="AI49" s="356"/>
    </row>
    <row r="50" spans="1:35" s="231" customFormat="1" ht="25.5" customHeight="1" x14ac:dyDescent="0.2">
      <c r="A50" s="25"/>
      <c r="B50" s="25"/>
      <c r="C50" s="873"/>
      <c r="D50" s="900"/>
      <c r="E50" s="904"/>
      <c r="F50" s="874" t="s">
        <v>326</v>
      </c>
      <c r="G50" s="875"/>
      <c r="H50" s="311" t="str">
        <f>Fragenkatalog!$AE$470</f>
        <v/>
      </c>
      <c r="I50" s="405" t="str">
        <f>Fragenkatalog!$AE$470</f>
        <v/>
      </c>
      <c r="J50" s="876" t="str">
        <f>IF(OR(I50="",I51=""),"",I50+I51)</f>
        <v/>
      </c>
      <c r="K50" s="45"/>
      <c r="L50" s="30"/>
      <c r="M50" s="222"/>
      <c r="N50" s="228"/>
      <c r="O50" s="228"/>
      <c r="P50" s="229"/>
      <c r="Q50" s="229"/>
      <c r="R50" s="229"/>
      <c r="S50" s="215"/>
      <c r="T50" s="215"/>
      <c r="U50" s="356"/>
      <c r="V50" s="356"/>
      <c r="W50" s="356"/>
      <c r="X50" s="356"/>
      <c r="Y50" s="356"/>
      <c r="Z50" s="356"/>
      <c r="AA50" s="356"/>
      <c r="AB50" s="356"/>
      <c r="AC50" s="356"/>
      <c r="AD50" s="356"/>
      <c r="AE50" s="356"/>
      <c r="AF50" s="356"/>
      <c r="AG50" s="356"/>
      <c r="AH50" s="356"/>
      <c r="AI50" s="356"/>
    </row>
    <row r="51" spans="1:35" s="231" customFormat="1" ht="17.100000000000001" customHeight="1" x14ac:dyDescent="0.2">
      <c r="A51" s="25"/>
      <c r="B51" s="25"/>
      <c r="C51" s="873"/>
      <c r="D51" s="901"/>
      <c r="E51" s="905"/>
      <c r="F51" s="856" t="s">
        <v>325</v>
      </c>
      <c r="G51" s="872"/>
      <c r="H51" s="311" t="str">
        <f>Fragenkatalog!$AE$481</f>
        <v/>
      </c>
      <c r="I51" s="405" t="str">
        <f>Fragenkatalog!$AE$481</f>
        <v/>
      </c>
      <c r="J51" s="877"/>
      <c r="K51" s="45"/>
      <c r="L51" s="30"/>
      <c r="M51" s="222"/>
      <c r="N51" s="228"/>
      <c r="O51" s="228"/>
      <c r="P51" s="229"/>
      <c r="Q51" s="229"/>
      <c r="R51" s="229"/>
      <c r="S51" s="62"/>
      <c r="T51" s="230"/>
    </row>
    <row r="52" spans="1:35" ht="46.5" customHeight="1" x14ac:dyDescent="0.2">
      <c r="A52" s="25"/>
      <c r="B52" s="25"/>
      <c r="C52" s="873"/>
      <c r="D52" s="899">
        <v>8</v>
      </c>
      <c r="E52" s="880" t="s">
        <v>179</v>
      </c>
      <c r="F52" s="856" t="s">
        <v>180</v>
      </c>
      <c r="G52" s="834"/>
      <c r="H52" s="311">
        <f>_8_Aufbau_Wissen</f>
        <v>0</v>
      </c>
      <c r="I52" s="405">
        <f>_8_Aufbau_Wissen</f>
        <v>0</v>
      </c>
      <c r="J52" s="305">
        <f>IF(I52="","",I52)</f>
        <v>0</v>
      </c>
      <c r="K52" s="45"/>
      <c r="L52" s="30"/>
      <c r="M52" s="29"/>
      <c r="N52" s="228"/>
      <c r="O52" s="229">
        <v>0</v>
      </c>
      <c r="P52" s="232">
        <v>0.25</v>
      </c>
      <c r="Q52" s="228">
        <v>0.5</v>
      </c>
      <c r="R52" s="229">
        <v>1</v>
      </c>
      <c r="S52" s="62"/>
      <c r="T52" s="215"/>
    </row>
    <row r="53" spans="1:35" ht="46.5" hidden="1" customHeight="1" x14ac:dyDescent="0.2">
      <c r="A53" s="25"/>
      <c r="B53" s="25"/>
      <c r="C53" s="873"/>
      <c r="D53" s="901"/>
      <c r="E53" s="902"/>
      <c r="F53" s="44" t="s">
        <v>181</v>
      </c>
      <c r="G53" s="304">
        <f>Fragenkatalog!AD499</f>
        <v>0</v>
      </c>
      <c r="H53" s="304">
        <f>Fragenkatalog!AD499</f>
        <v>0</v>
      </c>
      <c r="I53" s="405">
        <f>Fragenkatalog!AD499</f>
        <v>0</v>
      </c>
      <c r="J53" s="46"/>
      <c r="K53" s="45"/>
      <c r="L53" s="30"/>
      <c r="M53" s="29"/>
      <c r="N53" s="228">
        <v>1</v>
      </c>
      <c r="O53" s="229">
        <v>2</v>
      </c>
      <c r="P53" s="233">
        <v>3</v>
      </c>
      <c r="Q53" s="228">
        <v>4</v>
      </c>
      <c r="R53" s="229">
        <v>5</v>
      </c>
      <c r="S53" s="62">
        <v>6</v>
      </c>
      <c r="T53" s="215">
        <v>7</v>
      </c>
      <c r="U53" s="7">
        <v>8</v>
      </c>
      <c r="V53" s="7">
        <v>9</v>
      </c>
    </row>
    <row r="54" spans="1:35" ht="46.5" customHeight="1" x14ac:dyDescent="0.2">
      <c r="A54" s="25"/>
      <c r="B54" s="25"/>
      <c r="C54" s="873"/>
      <c r="D54" s="26">
        <v>9</v>
      </c>
      <c r="E54" s="394" t="s">
        <v>182</v>
      </c>
      <c r="F54" s="856" t="s">
        <v>183</v>
      </c>
      <c r="G54" s="834"/>
      <c r="H54" s="311" t="str">
        <f>_9_UmweltfreundlicheBeschaffung</f>
        <v/>
      </c>
      <c r="I54" s="405" t="str">
        <f>_9_UmweltfreundlicheBeschaffung</f>
        <v/>
      </c>
      <c r="J54" s="305" t="str">
        <f>IF(I54="","",I54)</f>
        <v/>
      </c>
      <c r="K54" s="45"/>
      <c r="L54" s="30"/>
      <c r="M54" s="220"/>
      <c r="N54" s="228"/>
      <c r="O54" s="221"/>
      <c r="P54" s="229">
        <v>0</v>
      </c>
      <c r="Q54" s="229">
        <v>1</v>
      </c>
      <c r="R54" s="221"/>
      <c r="S54" s="62"/>
      <c r="T54" s="215"/>
    </row>
    <row r="55" spans="1:35" ht="66" customHeight="1" x14ac:dyDescent="0.2">
      <c r="A55" s="25"/>
      <c r="B55" s="25"/>
      <c r="C55" s="873"/>
      <c r="D55" s="382">
        <v>10</v>
      </c>
      <c r="E55" s="95" t="s">
        <v>231</v>
      </c>
      <c r="F55" s="856" t="s">
        <v>243</v>
      </c>
      <c r="G55" s="834"/>
      <c r="H55" s="395" t="str">
        <f>_10_UmweltwirkungAnstoßen</f>
        <v/>
      </c>
      <c r="I55" s="407" t="str">
        <f>_10_UmweltwirkungAnstoßen</f>
        <v/>
      </c>
      <c r="J55" s="305" t="str">
        <f>IF(I55="","",I55)</f>
        <v/>
      </c>
      <c r="K55" s="45"/>
      <c r="L55" s="30"/>
      <c r="M55" s="220"/>
      <c r="N55" s="228"/>
      <c r="O55" s="229">
        <v>-1</v>
      </c>
      <c r="P55" s="229">
        <v>0</v>
      </c>
      <c r="Q55" s="228">
        <v>0.5</v>
      </c>
      <c r="R55" s="229">
        <v>1</v>
      </c>
      <c r="S55" s="62"/>
      <c r="T55" s="215"/>
    </row>
    <row r="56" spans="1:35" ht="30" customHeight="1" x14ac:dyDescent="0.2">
      <c r="A56" s="25"/>
      <c r="B56" s="25"/>
      <c r="C56" s="873"/>
      <c r="D56" s="118">
        <v>11</v>
      </c>
      <c r="E56" s="880" t="s">
        <v>256</v>
      </c>
      <c r="F56" s="906" t="s">
        <v>257</v>
      </c>
      <c r="G56" s="834"/>
      <c r="H56" s="311" t="str">
        <f>_11_Indirekte_Wirkungen_Keine</f>
        <v/>
      </c>
      <c r="I56" s="408" t="str">
        <f>_11_Indirekte_Wirkungen_Keine</f>
        <v/>
      </c>
      <c r="J56" s="882" t="str">
        <f>IF(AND(I56="x",OR(I57&lt;&gt;"",I58&lt;&gt;"")),"Bitte korrigieren: Unzulässige Kombination von Angaben.",IF(I56="x",0,IF(AND(I57="",I58=""),"",SUM(I57:I58))))</f>
        <v/>
      </c>
      <c r="K56" s="29"/>
      <c r="L56" s="30"/>
      <c r="M56" s="225"/>
      <c r="N56" s="228"/>
      <c r="O56" s="234" t="s">
        <v>184</v>
      </c>
      <c r="P56" s="235" t="s">
        <v>185</v>
      </c>
      <c r="Q56" s="236"/>
      <c r="R56" s="228"/>
      <c r="S56" s="237"/>
      <c r="T56" s="215"/>
    </row>
    <row r="57" spans="1:35" ht="30" customHeight="1" x14ac:dyDescent="0.2">
      <c r="A57" s="25"/>
      <c r="B57" s="25"/>
      <c r="C57" s="873"/>
      <c r="D57" s="47"/>
      <c r="E57" s="881"/>
      <c r="F57" s="856" t="s">
        <v>258</v>
      </c>
      <c r="G57" s="834"/>
      <c r="H57" s="311" t="str">
        <f>_11_Indirekte_Wirkungen_Negativ</f>
        <v/>
      </c>
      <c r="I57" s="408" t="str">
        <f>_11_Indirekte_Wirkungen_Negativ</f>
        <v/>
      </c>
      <c r="J57" s="883"/>
      <c r="K57" s="29"/>
      <c r="L57" s="30"/>
      <c r="M57" s="29"/>
      <c r="N57" s="221"/>
      <c r="O57" s="234" t="s">
        <v>186</v>
      </c>
      <c r="P57" s="238">
        <v>-1</v>
      </c>
      <c r="Q57" s="236">
        <v>-0.5</v>
      </c>
      <c r="R57" s="221"/>
      <c r="S57" s="62"/>
      <c r="T57" s="215"/>
    </row>
    <row r="58" spans="1:35" ht="30" customHeight="1" x14ac:dyDescent="0.2">
      <c r="A58" s="25"/>
      <c r="B58" s="25"/>
      <c r="C58" s="873"/>
      <c r="D58" s="50"/>
      <c r="E58" s="902"/>
      <c r="F58" s="856" t="s">
        <v>259</v>
      </c>
      <c r="G58" s="834"/>
      <c r="H58" s="312" t="str">
        <f>_11_Indirekte_Wirkungen_Positiv</f>
        <v/>
      </c>
      <c r="I58" s="409" t="str">
        <f>_11_Indirekte_Wirkungen_Positiv</f>
        <v/>
      </c>
      <c r="J58" s="883"/>
      <c r="K58" s="29"/>
      <c r="L58" s="30"/>
      <c r="M58" s="43" t="s">
        <v>187</v>
      </c>
      <c r="N58" s="221"/>
      <c r="O58" s="238" t="s">
        <v>188</v>
      </c>
      <c r="P58" s="239">
        <v>0.5</v>
      </c>
      <c r="Q58" s="238">
        <v>1</v>
      </c>
      <c r="R58" s="221"/>
      <c r="S58" s="62"/>
      <c r="T58" s="215"/>
    </row>
    <row r="59" spans="1:35" ht="17.100000000000001" hidden="1" customHeight="1" x14ac:dyDescent="0.2">
      <c r="A59" s="25"/>
      <c r="B59" s="25"/>
      <c r="C59" s="384"/>
      <c r="D59" s="47"/>
      <c r="E59" s="387"/>
      <c r="F59" s="48" t="s">
        <v>189</v>
      </c>
      <c r="G59" s="11"/>
      <c r="H59" s="396"/>
      <c r="I59" s="313" t="str">
        <f>Fragenkatalog!$AJ$545</f>
        <v/>
      </c>
      <c r="J59" s="49"/>
      <c r="K59" s="39"/>
      <c r="L59" s="40"/>
      <c r="M59" s="43"/>
      <c r="N59" s="221"/>
      <c r="O59" s="238"/>
      <c r="P59" s="239"/>
      <c r="Q59" s="238"/>
      <c r="R59" s="221"/>
      <c r="S59" s="62"/>
      <c r="T59" s="215"/>
    </row>
    <row r="60" spans="1:35" ht="17.100000000000001" hidden="1" customHeight="1" x14ac:dyDescent="0.2">
      <c r="A60" s="25"/>
      <c r="B60" s="25"/>
      <c r="C60" s="384"/>
      <c r="D60" s="50"/>
      <c r="E60" s="386"/>
      <c r="F60" s="388" t="s">
        <v>190</v>
      </c>
      <c r="G60" s="286"/>
      <c r="H60" s="313"/>
      <c r="I60" s="313" t="str">
        <f>Fragenkatalog!$AJ$550</f>
        <v/>
      </c>
      <c r="J60" s="51"/>
      <c r="K60" s="39"/>
      <c r="L60" s="40"/>
      <c r="M60" s="43"/>
      <c r="N60" s="221"/>
      <c r="O60" s="238"/>
      <c r="P60" s="239"/>
      <c r="Q60" s="238"/>
      <c r="R60" s="221"/>
      <c r="S60" s="62"/>
      <c r="T60" s="215"/>
    </row>
    <row r="61" spans="1:35" ht="17.100000000000001" customHeight="1" x14ac:dyDescent="0.2">
      <c r="A61" s="25"/>
      <c r="B61" s="25"/>
      <c r="C61" s="25"/>
      <c r="D61" s="22"/>
      <c r="E61" s="38"/>
      <c r="F61" s="907" t="s">
        <v>225</v>
      </c>
      <c r="G61" s="907"/>
      <c r="H61" s="907"/>
      <c r="I61" s="907"/>
      <c r="J61" s="307" t="str">
        <f t="array" ref="J61">IF(OR(J50="",J52="",J54:J56="",J56="Bitte korrigieren: Unzulässige Kombination von Angaben."),"",AVERAGE(J50,J52,J54,J55,J56))</f>
        <v/>
      </c>
      <c r="K61" s="52"/>
      <c r="L61" s="52"/>
      <c r="M61" s="308">
        <f>VLOOKUP(J20,Gewichtungsfaktoren!$A$8:$E$8,5,FALSE)</f>
        <v>0.4</v>
      </c>
      <c r="N61" s="221"/>
      <c r="O61" s="238"/>
      <c r="P61" s="239"/>
      <c r="Q61" s="238"/>
      <c r="R61" s="221"/>
      <c r="S61" s="62"/>
      <c r="T61" s="215"/>
    </row>
    <row r="62" spans="1:35" ht="15" customHeight="1" x14ac:dyDescent="0.2">
      <c r="A62" s="25"/>
      <c r="B62" s="25"/>
      <c r="C62" s="25"/>
      <c r="D62" s="22"/>
      <c r="E62" s="38"/>
      <c r="F62" s="54"/>
      <c r="G62" s="54"/>
      <c r="H62" s="55"/>
      <c r="I62" s="55"/>
      <c r="J62" s="94"/>
      <c r="K62" s="56"/>
      <c r="L62" s="56"/>
      <c r="M62" s="39"/>
      <c r="N62" s="215"/>
      <c r="O62" s="240"/>
      <c r="P62" s="237"/>
      <c r="Q62" s="62"/>
      <c r="R62" s="62"/>
      <c r="S62" s="62"/>
      <c r="T62" s="215"/>
    </row>
    <row r="63" spans="1:35" ht="27.75" customHeight="1" x14ac:dyDescent="0.2">
      <c r="A63" s="25"/>
      <c r="B63" s="25"/>
      <c r="D63" s="115" t="s">
        <v>247</v>
      </c>
      <c r="E63" s="38"/>
      <c r="F63" s="54"/>
      <c r="G63" s="54"/>
      <c r="H63" s="55"/>
      <c r="I63" s="55"/>
      <c r="J63" s="94"/>
      <c r="K63" s="56"/>
      <c r="L63" s="56"/>
      <c r="M63" s="39"/>
      <c r="N63" s="215"/>
      <c r="O63" s="240"/>
      <c r="P63" s="237"/>
      <c r="Q63" s="62"/>
      <c r="R63" s="62"/>
      <c r="S63" s="62"/>
      <c r="T63" s="215"/>
    </row>
    <row r="64" spans="1:35" ht="13.5" customHeight="1" x14ac:dyDescent="0.2">
      <c r="A64" s="25"/>
      <c r="B64" s="25"/>
      <c r="C64" s="25"/>
      <c r="D64" s="22"/>
      <c r="E64" s="38"/>
      <c r="F64" s="57"/>
      <c r="G64" s="57"/>
      <c r="H64" s="58" t="s">
        <v>191</v>
      </c>
      <c r="J64" s="314" t="str">
        <f>IF(J20="","",VLOOKUP(J20,Gewichtungsfaktoren!A8:F8,6,FALSE))</f>
        <v>60:40</v>
      </c>
      <c r="K64" s="56"/>
      <c r="L64" s="56"/>
      <c r="M64" s="39"/>
      <c r="N64" s="215"/>
      <c r="O64" s="240"/>
      <c r="P64" s="237"/>
      <c r="Q64" s="62"/>
      <c r="R64" s="62"/>
      <c r="S64" s="62"/>
      <c r="T64" s="215"/>
    </row>
    <row r="65" spans="1:20" s="245" customFormat="1" ht="16.5" customHeight="1" x14ac:dyDescent="0.2">
      <c r="A65" s="57"/>
      <c r="B65" s="57"/>
      <c r="C65" s="57"/>
      <c r="D65" s="57"/>
      <c r="E65" s="57"/>
      <c r="F65" s="57"/>
      <c r="G65" s="57"/>
      <c r="H65" s="58" t="s">
        <v>192</v>
      </c>
      <c r="J65" s="307" t="str">
        <f t="array" ref="J65">IF(J56="Bitte korrigieren: Unzulässige Kombination von Angaben.","",IF(AND(I37="",I38=""),"",IF(OR(I39:I40="",I31:I36="",I42:I43="",I50:I55=""),"",IF(J56="","",ROUND(J44*M44+J61*M61,2)))))</f>
        <v/>
      </c>
      <c r="K65" s="52"/>
      <c r="L65" s="52"/>
      <c r="M65" s="241" t="s">
        <v>193</v>
      </c>
      <c r="N65" s="214"/>
      <c r="O65" s="242"/>
      <c r="P65" s="243"/>
      <c r="Q65" s="244"/>
      <c r="R65" s="62"/>
      <c r="S65" s="214"/>
      <c r="T65" s="214"/>
    </row>
    <row r="66" spans="1:20" s="245" customFormat="1" ht="25.5" customHeight="1" x14ac:dyDescent="0.2">
      <c r="A66" s="57"/>
      <c r="B66" s="57"/>
      <c r="C66" s="57"/>
      <c r="D66" s="57"/>
      <c r="E66" s="57"/>
      <c r="F66" s="57"/>
      <c r="G66" s="57"/>
      <c r="H66" s="60" t="s">
        <v>194</v>
      </c>
      <c r="J66" s="315" t="str">
        <f>IF(J65="","Angaben fehlen",IF(J65&gt;0,"Positiv",(IF(J65=0,"Neutral","Negativ"))))</f>
        <v>Angaben fehlen</v>
      </c>
      <c r="K66" s="52"/>
      <c r="L66" s="52"/>
      <c r="M66" s="52"/>
      <c r="N66" s="214"/>
      <c r="O66" s="214"/>
      <c r="P66" s="214"/>
      <c r="Q66" s="214"/>
      <c r="R66" s="214"/>
      <c r="S66" s="214"/>
      <c r="T66" s="214"/>
    </row>
    <row r="67" spans="1:20" s="245" customFormat="1" ht="26.25" customHeight="1" x14ac:dyDescent="0.2">
      <c r="A67" s="57"/>
      <c r="B67" s="57"/>
      <c r="C67" s="57"/>
      <c r="D67" s="91"/>
      <c r="E67" s="57"/>
      <c r="F67" s="57"/>
      <c r="G67" s="57"/>
      <c r="H67" s="57"/>
      <c r="I67" s="57"/>
      <c r="J67" s="315" t="str">
        <f t="array" ref="J67">IF(J66="Angaben Fehlen","",IF(OR(J66="Negativ",J66="Neutral"),"Nicht Förderfähig","Förderfähig"))</f>
        <v/>
      </c>
      <c r="K67" s="52"/>
      <c r="L67" s="52"/>
      <c r="M67" s="52"/>
      <c r="N67" s="214"/>
      <c r="O67" s="214"/>
      <c r="P67" s="214"/>
      <c r="Q67" s="214"/>
      <c r="R67" s="214"/>
      <c r="S67" s="214"/>
      <c r="T67" s="214"/>
    </row>
    <row r="68" spans="1:20" x14ac:dyDescent="0.2">
      <c r="A68" s="25"/>
      <c r="B68" s="25"/>
      <c r="C68" s="25"/>
      <c r="D68" s="24"/>
      <c r="E68" s="24"/>
      <c r="F68" s="25"/>
      <c r="G68" s="25"/>
      <c r="H68" s="25"/>
      <c r="I68" s="25"/>
      <c r="J68" s="57"/>
      <c r="K68" s="61"/>
      <c r="L68" s="61"/>
      <c r="M68" s="61"/>
      <c r="N68" s="214"/>
      <c r="O68" s="214"/>
      <c r="P68" s="214"/>
      <c r="Q68" s="215"/>
      <c r="R68" s="215"/>
      <c r="S68" s="215"/>
      <c r="T68" s="215"/>
    </row>
    <row r="69" spans="1:20" x14ac:dyDescent="0.2">
      <c r="A69" s="19"/>
      <c r="B69" s="19"/>
      <c r="C69" s="19"/>
      <c r="D69" s="53"/>
      <c r="E69" s="53"/>
      <c r="F69" s="19"/>
      <c r="G69" s="19"/>
      <c r="H69" s="19"/>
      <c r="I69" s="19"/>
      <c r="J69" s="19"/>
      <c r="K69" s="62"/>
      <c r="L69" s="62"/>
      <c r="M69" s="62"/>
      <c r="N69" s="214"/>
      <c r="O69" s="214"/>
      <c r="P69" s="214"/>
      <c r="Q69" s="215"/>
      <c r="R69" s="215"/>
      <c r="S69" s="215"/>
      <c r="T69" s="215"/>
    </row>
    <row r="70" spans="1:20" x14ac:dyDescent="0.2">
      <c r="B70" s="265"/>
      <c r="C70" s="265"/>
      <c r="D70" s="266"/>
      <c r="F70" s="265"/>
      <c r="G70" s="265"/>
    </row>
    <row r="71" spans="1:20" ht="26.25" customHeight="1" x14ac:dyDescent="0.2">
      <c r="A71" s="18" t="s">
        <v>345</v>
      </c>
      <c r="B71" s="25"/>
      <c r="C71" s="25"/>
      <c r="D71" s="24"/>
      <c r="E71" s="24"/>
      <c r="F71" s="25"/>
      <c r="G71" s="25"/>
      <c r="H71" s="25"/>
      <c r="I71" s="25"/>
      <c r="J71" s="25"/>
      <c r="K71" s="878" t="str">
        <f>K28</f>
        <v>Die Angabe des Antragstellers im Formular Zielbeiträge zu der (Teil-)Frage ist plausibel und wurde übernommen.</v>
      </c>
      <c r="L71" s="879"/>
      <c r="M71" s="79"/>
      <c r="N71" s="215"/>
      <c r="O71" s="215"/>
      <c r="P71" s="215"/>
      <c r="Q71" s="215"/>
      <c r="R71" s="215"/>
      <c r="S71" s="215"/>
      <c r="T71" s="215"/>
    </row>
    <row r="72" spans="1:20" ht="15" customHeight="1" x14ac:dyDescent="0.2">
      <c r="A72" s="25"/>
      <c r="B72" s="25"/>
      <c r="C72" s="25"/>
      <c r="D72" s="288">
        <v>1</v>
      </c>
      <c r="E72" s="898">
        <v>2</v>
      </c>
      <c r="F72" s="833"/>
      <c r="G72" s="833"/>
      <c r="H72" s="833"/>
      <c r="I72" s="834"/>
      <c r="J72" s="288">
        <v>3</v>
      </c>
      <c r="K72" s="448"/>
      <c r="L72" s="449"/>
      <c r="M72" s="79"/>
      <c r="N72" s="215"/>
      <c r="O72" s="215"/>
      <c r="P72" s="215"/>
      <c r="Q72" s="215"/>
      <c r="R72" s="215"/>
      <c r="S72" s="215"/>
      <c r="T72" s="215"/>
    </row>
    <row r="73" spans="1:20" ht="35.25" customHeight="1" x14ac:dyDescent="0.2">
      <c r="A73" s="25"/>
      <c r="B73" s="25"/>
      <c r="C73" s="25"/>
      <c r="D73" s="451" t="s">
        <v>195</v>
      </c>
      <c r="E73" s="869" t="s">
        <v>196</v>
      </c>
      <c r="F73" s="833"/>
      <c r="G73" s="833"/>
      <c r="H73" s="833"/>
      <c r="I73" s="834"/>
      <c r="J73" s="289" t="s">
        <v>224</v>
      </c>
      <c r="K73" s="309" t="str">
        <f>K105</f>
        <v>Ja / Nein</v>
      </c>
      <c r="L73" s="309" t="str">
        <f>L105</f>
        <v>Wenn nein, bitte hier erläutern</v>
      </c>
      <c r="M73" s="79"/>
      <c r="N73" s="215"/>
      <c r="O73" s="215"/>
      <c r="P73" s="215"/>
      <c r="Q73" s="215"/>
      <c r="R73" s="215"/>
      <c r="S73" s="215"/>
      <c r="T73" s="215"/>
    </row>
    <row r="74" spans="1:20" ht="15" customHeight="1" x14ac:dyDescent="0.2">
      <c r="A74" s="25"/>
      <c r="B74" s="25"/>
      <c r="C74" s="25"/>
      <c r="D74" s="63" t="s">
        <v>197</v>
      </c>
      <c r="E74" s="908" t="s">
        <v>294</v>
      </c>
      <c r="F74" s="909"/>
      <c r="G74" s="909"/>
      <c r="H74" s="909"/>
      <c r="I74" s="910"/>
      <c r="J74" s="914" t="str">
        <f>Fragenkatalog!$AE$584</f>
        <v/>
      </c>
      <c r="K74" s="70"/>
      <c r="L74" s="71"/>
      <c r="M74" s="79"/>
      <c r="N74" s="215"/>
      <c r="O74" s="215"/>
      <c r="P74" s="215"/>
      <c r="Q74" s="215"/>
      <c r="R74" s="215"/>
      <c r="S74" s="215"/>
      <c r="T74" s="215"/>
    </row>
    <row r="75" spans="1:20" ht="15" customHeight="1" x14ac:dyDescent="0.2">
      <c r="A75" s="25"/>
      <c r="B75" s="25"/>
      <c r="C75" s="25"/>
      <c r="D75" s="81"/>
      <c r="E75" s="911"/>
      <c r="F75" s="912"/>
      <c r="G75" s="912"/>
      <c r="H75" s="912"/>
      <c r="I75" s="913"/>
      <c r="J75" s="915"/>
      <c r="K75" s="82"/>
      <c r="L75" s="83"/>
      <c r="M75" s="79"/>
      <c r="N75" s="215"/>
      <c r="O75" s="215"/>
      <c r="P75" s="215"/>
      <c r="Q75" s="215"/>
      <c r="R75" s="215"/>
      <c r="S75" s="215"/>
      <c r="T75" s="215"/>
    </row>
    <row r="76" spans="1:20" ht="15" customHeight="1" x14ac:dyDescent="0.2">
      <c r="A76" s="25"/>
      <c r="B76" s="25"/>
      <c r="C76" s="25"/>
      <c r="D76" s="24"/>
      <c r="E76" s="24"/>
      <c r="F76" s="19"/>
      <c r="G76" s="19"/>
      <c r="H76" s="19"/>
      <c r="I76" s="19"/>
      <c r="J76" s="38"/>
      <c r="K76" s="79"/>
      <c r="L76" s="79"/>
      <c r="M76" s="79"/>
      <c r="N76" s="215"/>
      <c r="O76" s="215"/>
      <c r="P76" s="215"/>
      <c r="Q76" s="215"/>
      <c r="R76" s="215"/>
      <c r="S76" s="215"/>
      <c r="T76" s="215"/>
    </row>
    <row r="77" spans="1:20" ht="15" customHeight="1" x14ac:dyDescent="0.2">
      <c r="A77" s="25"/>
      <c r="B77" s="25"/>
      <c r="C77" s="25"/>
      <c r="D77" s="115" t="s">
        <v>517</v>
      </c>
      <c r="E77" s="24"/>
      <c r="F77" s="19"/>
      <c r="G77" s="19"/>
      <c r="H77" s="19"/>
      <c r="I77" s="19"/>
      <c r="J77" s="38"/>
      <c r="K77" s="79"/>
      <c r="L77" s="79"/>
      <c r="M77" s="79"/>
      <c r="N77" s="215"/>
      <c r="O77" s="215"/>
      <c r="P77" s="215"/>
      <c r="Q77" s="215"/>
      <c r="R77" s="215"/>
      <c r="S77" s="215"/>
      <c r="T77" s="215"/>
    </row>
    <row r="78" spans="1:20" ht="25.5" customHeight="1" x14ac:dyDescent="0.2">
      <c r="A78" s="25"/>
      <c r="B78" s="25"/>
      <c r="C78" s="25"/>
      <c r="D78" s="24"/>
      <c r="E78" s="24"/>
      <c r="F78" s="19"/>
      <c r="G78" s="19"/>
      <c r="H78" s="84" t="s">
        <v>203</v>
      </c>
      <c r="J78" s="315" t="str">
        <f>IF(J74="","Angaben fehlen",IF(J74="Nein","Negativ",IF(AND(J74="Ja",J74:J74=""),"Neutral","Positiv")))</f>
        <v>Angaben fehlen</v>
      </c>
      <c r="K78" s="79"/>
      <c r="L78" s="79"/>
      <c r="M78" s="79"/>
      <c r="N78" s="215"/>
      <c r="O78" s="215"/>
      <c r="P78" s="215"/>
      <c r="Q78" s="215"/>
      <c r="R78" s="215"/>
      <c r="S78" s="215"/>
      <c r="T78" s="215"/>
    </row>
    <row r="79" spans="1:20" ht="25.5" customHeight="1" x14ac:dyDescent="0.2">
      <c r="A79" s="25"/>
      <c r="B79" s="25"/>
      <c r="C79" s="25"/>
      <c r="D79" s="24"/>
      <c r="E79" s="24"/>
      <c r="F79" s="19"/>
      <c r="G79" s="19"/>
      <c r="H79" s="19"/>
      <c r="I79" s="25"/>
      <c r="J79" s="315" t="str">
        <f>IF(J78="Angaben fehlen","",IF(J78="Negativ","Nicht förderfähig","Förderfähig"))</f>
        <v/>
      </c>
      <c r="K79" s="79"/>
      <c r="L79" s="79"/>
      <c r="M79" s="79"/>
      <c r="N79" s="215"/>
      <c r="O79" s="215"/>
      <c r="P79" s="215"/>
      <c r="Q79" s="215"/>
      <c r="R79" s="215"/>
      <c r="S79" s="215"/>
      <c r="T79" s="215"/>
    </row>
    <row r="80" spans="1:20" ht="15" customHeight="1" x14ac:dyDescent="0.2">
      <c r="A80" s="25"/>
      <c r="B80" s="25"/>
      <c r="C80" s="25"/>
      <c r="D80" s="24"/>
      <c r="E80" s="24"/>
      <c r="F80" s="19"/>
      <c r="G80" s="19"/>
      <c r="H80" s="19"/>
      <c r="I80" s="19"/>
      <c r="J80" s="38"/>
      <c r="K80" s="79"/>
      <c r="L80" s="79"/>
      <c r="M80" s="79"/>
      <c r="N80" s="215"/>
      <c r="O80" s="215"/>
      <c r="P80" s="215"/>
      <c r="Q80" s="215"/>
      <c r="R80" s="215"/>
      <c r="S80" s="215"/>
      <c r="T80" s="215"/>
    </row>
    <row r="81" spans="1:20" ht="15" customHeight="1" x14ac:dyDescent="0.2">
      <c r="A81" s="25"/>
      <c r="B81" s="25"/>
      <c r="C81" s="25"/>
      <c r="D81" s="24"/>
      <c r="E81" s="24"/>
      <c r="F81" s="19"/>
      <c r="G81" s="19"/>
      <c r="H81" s="19"/>
      <c r="I81" s="19"/>
      <c r="J81" s="38"/>
      <c r="K81" s="79"/>
      <c r="L81" s="79"/>
      <c r="M81" s="79"/>
      <c r="N81" s="215"/>
      <c r="O81" s="215"/>
      <c r="P81" s="215"/>
      <c r="Q81" s="215"/>
      <c r="R81" s="215"/>
      <c r="S81" s="215"/>
      <c r="T81" s="215"/>
    </row>
    <row r="82" spans="1:20" ht="28.5" customHeight="1" x14ac:dyDescent="0.2">
      <c r="A82" s="18" t="s">
        <v>246</v>
      </c>
      <c r="C82" s="22"/>
      <c r="D82" s="24"/>
      <c r="E82" s="24"/>
      <c r="F82" s="25"/>
      <c r="G82" s="25"/>
      <c r="H82" s="25"/>
      <c r="I82" s="25"/>
      <c r="J82" s="25"/>
      <c r="K82" s="878" t="str">
        <f>K28</f>
        <v>Die Angabe des Antragstellers im Formular Zielbeiträge zu der (Teil-)Frage ist plausibel und wurde übernommen.</v>
      </c>
      <c r="L82" s="879"/>
      <c r="M82" s="79"/>
      <c r="N82" s="215"/>
      <c r="O82" s="215"/>
      <c r="P82" s="215"/>
      <c r="Q82" s="215"/>
      <c r="R82" s="215"/>
      <c r="S82" s="215"/>
      <c r="T82" s="215"/>
    </row>
    <row r="83" spans="1:20" ht="14.25" customHeight="1" x14ac:dyDescent="0.2">
      <c r="A83" s="18"/>
      <c r="C83" s="22"/>
      <c r="D83" s="288">
        <v>1</v>
      </c>
      <c r="E83" s="898">
        <v>2</v>
      </c>
      <c r="F83" s="833"/>
      <c r="G83" s="833"/>
      <c r="H83" s="833"/>
      <c r="I83" s="834"/>
      <c r="J83" s="288">
        <v>3</v>
      </c>
      <c r="K83" s="448"/>
      <c r="L83" s="449"/>
      <c r="M83" s="79"/>
      <c r="N83" s="215"/>
      <c r="O83" s="215"/>
      <c r="P83" s="215"/>
      <c r="Q83" s="215"/>
      <c r="R83" s="215"/>
      <c r="S83" s="215"/>
      <c r="T83" s="215"/>
    </row>
    <row r="84" spans="1:20" ht="43.5" customHeight="1" x14ac:dyDescent="0.2">
      <c r="A84" s="19"/>
      <c r="B84" s="22"/>
      <c r="C84" s="22"/>
      <c r="D84" s="451" t="s">
        <v>195</v>
      </c>
      <c r="E84" s="869" t="s">
        <v>196</v>
      </c>
      <c r="F84" s="833"/>
      <c r="G84" s="833"/>
      <c r="H84" s="833"/>
      <c r="I84" s="834"/>
      <c r="J84" s="289" t="s">
        <v>224</v>
      </c>
      <c r="K84" s="309" t="str">
        <f>K105</f>
        <v>Ja / Nein</v>
      </c>
      <c r="L84" s="309" t="str">
        <f>L105</f>
        <v>Wenn nein, bitte hier erläutern</v>
      </c>
      <c r="M84" s="79"/>
      <c r="N84" s="215"/>
      <c r="O84" s="215"/>
      <c r="P84" s="215"/>
      <c r="Q84" s="215"/>
      <c r="R84" s="215"/>
      <c r="S84" s="215"/>
      <c r="T84" s="215"/>
    </row>
    <row r="85" spans="1:20" x14ac:dyDescent="0.2">
      <c r="A85" s="25"/>
      <c r="B85" s="25"/>
      <c r="C85" s="25"/>
      <c r="D85" s="63" t="s">
        <v>204</v>
      </c>
      <c r="E85" s="908" t="s">
        <v>294</v>
      </c>
      <c r="F85" s="909"/>
      <c r="G85" s="909"/>
      <c r="H85" s="909"/>
      <c r="I85" s="910"/>
      <c r="J85" s="914" t="str">
        <f>Fragenkatalog!$AE$594</f>
        <v/>
      </c>
      <c r="K85" s="70"/>
      <c r="L85" s="71"/>
      <c r="M85" s="76"/>
      <c r="N85" s="215"/>
      <c r="O85" s="215"/>
      <c r="P85" s="215"/>
      <c r="Q85" s="215"/>
      <c r="R85" s="215"/>
      <c r="S85" s="215"/>
      <c r="T85" s="215"/>
    </row>
    <row r="86" spans="1:20" ht="15.75" customHeight="1" x14ac:dyDescent="0.2">
      <c r="A86" s="25"/>
      <c r="B86" s="25"/>
      <c r="C86" s="25"/>
      <c r="D86" s="81"/>
      <c r="E86" s="911"/>
      <c r="F86" s="912"/>
      <c r="G86" s="912"/>
      <c r="H86" s="912"/>
      <c r="I86" s="913"/>
      <c r="J86" s="915"/>
      <c r="K86" s="82"/>
      <c r="L86" s="83"/>
      <c r="M86" s="76"/>
      <c r="N86" s="215"/>
      <c r="O86" s="215"/>
      <c r="P86" s="215"/>
      <c r="Q86" s="215"/>
      <c r="R86" s="215"/>
      <c r="S86" s="215"/>
      <c r="T86" s="215"/>
    </row>
    <row r="87" spans="1:20" ht="19.5" customHeight="1" x14ac:dyDescent="0.2">
      <c r="A87" s="25"/>
      <c r="B87" s="25"/>
      <c r="C87" s="25"/>
      <c r="D87" s="67" t="s">
        <v>198</v>
      </c>
      <c r="E87" s="452"/>
      <c r="F87" s="452"/>
      <c r="G87" s="452"/>
      <c r="H87" s="21"/>
      <c r="I87" s="21"/>
      <c r="J87" s="90"/>
      <c r="K87" s="82"/>
      <c r="L87" s="83"/>
      <c r="M87" s="76"/>
      <c r="N87" s="215"/>
      <c r="O87" s="215"/>
      <c r="P87" s="215"/>
      <c r="Q87" s="215"/>
      <c r="R87" s="215"/>
      <c r="S87" s="215"/>
      <c r="T87" s="215"/>
    </row>
    <row r="88" spans="1:20" ht="17.100000000000001" customHeight="1" x14ac:dyDescent="0.2">
      <c r="A88" s="25"/>
      <c r="B88" s="25"/>
      <c r="C88" s="25"/>
      <c r="D88" s="26" t="s">
        <v>86</v>
      </c>
      <c r="E88" s="907" t="s">
        <v>199</v>
      </c>
      <c r="F88" s="907"/>
      <c r="G88" s="907"/>
      <c r="H88" s="907"/>
      <c r="I88" s="907"/>
      <c r="J88" s="304" t="str">
        <f>Fragenkatalog!$AF$604</f>
        <v/>
      </c>
      <c r="K88" s="73"/>
      <c r="L88" s="74"/>
      <c r="M88" s="76"/>
      <c r="N88" s="215"/>
      <c r="O88" s="215"/>
      <c r="P88" s="215"/>
      <c r="Q88" s="215"/>
      <c r="R88" s="215"/>
      <c r="S88" s="215"/>
      <c r="T88" s="215"/>
    </row>
    <row r="89" spans="1:20" ht="27" customHeight="1" x14ac:dyDescent="0.2">
      <c r="A89" s="25"/>
      <c r="B89" s="25"/>
      <c r="C89" s="25"/>
      <c r="D89" s="26" t="s">
        <v>90</v>
      </c>
      <c r="E89" s="869" t="s">
        <v>483</v>
      </c>
      <c r="F89" s="870"/>
      <c r="G89" s="870"/>
      <c r="H89" s="833"/>
      <c r="I89" s="834"/>
      <c r="J89" s="304" t="str">
        <f>Fragenkatalog!$AF$608</f>
        <v/>
      </c>
      <c r="K89" s="29"/>
      <c r="L89" s="64"/>
      <c r="M89" s="76"/>
      <c r="N89" s="215"/>
      <c r="O89" s="215"/>
      <c r="P89" s="215"/>
      <c r="Q89" s="215"/>
      <c r="R89" s="215"/>
      <c r="S89" s="215"/>
      <c r="T89" s="215"/>
    </row>
    <row r="90" spans="1:20" ht="41.25" customHeight="1" x14ac:dyDescent="0.2">
      <c r="A90" s="25"/>
      <c r="B90" s="25"/>
      <c r="C90" s="25"/>
      <c r="D90" s="26" t="s">
        <v>87</v>
      </c>
      <c r="E90" s="869" t="s">
        <v>106</v>
      </c>
      <c r="F90" s="870"/>
      <c r="G90" s="870"/>
      <c r="H90" s="833"/>
      <c r="I90" s="834"/>
      <c r="J90" s="304" t="str">
        <f>Fragenkatalog!$AF$612</f>
        <v/>
      </c>
      <c r="K90" s="29"/>
      <c r="L90" s="64"/>
      <c r="M90" s="76"/>
      <c r="N90" s="215"/>
      <c r="O90" s="215"/>
      <c r="P90" s="215"/>
      <c r="Q90" s="215"/>
      <c r="R90" s="215"/>
      <c r="S90" s="215"/>
      <c r="T90" s="215"/>
    </row>
    <row r="91" spans="1:20" ht="36.75" customHeight="1" x14ac:dyDescent="0.2">
      <c r="A91" s="25"/>
      <c r="B91" s="25"/>
      <c r="C91" s="25"/>
      <c r="D91" s="26" t="s">
        <v>64</v>
      </c>
      <c r="E91" s="869" t="s">
        <v>281</v>
      </c>
      <c r="F91" s="870"/>
      <c r="G91" s="870"/>
      <c r="H91" s="833"/>
      <c r="I91" s="834"/>
      <c r="J91" s="304" t="str">
        <f>Fragenkatalog!$AF$616</f>
        <v/>
      </c>
      <c r="K91" s="29"/>
      <c r="L91" s="64"/>
      <c r="M91" s="76"/>
      <c r="N91" s="215"/>
      <c r="O91" s="215"/>
      <c r="P91" s="215"/>
      <c r="Q91" s="215"/>
      <c r="R91" s="215"/>
      <c r="S91" s="215"/>
      <c r="T91" s="215"/>
    </row>
    <row r="92" spans="1:20" ht="17.100000000000001" customHeight="1" x14ac:dyDescent="0.2">
      <c r="A92" s="25"/>
      <c r="B92" s="25"/>
      <c r="C92" s="25"/>
      <c r="D92" s="27" t="s">
        <v>65</v>
      </c>
      <c r="E92" s="869" t="s">
        <v>68</v>
      </c>
      <c r="F92" s="870"/>
      <c r="G92" s="870"/>
      <c r="H92" s="833"/>
      <c r="I92" s="834"/>
      <c r="J92" s="304" t="str">
        <f>Fragenkatalog!$AF$623</f>
        <v/>
      </c>
      <c r="K92" s="29"/>
      <c r="L92" s="64"/>
      <c r="M92" s="76"/>
      <c r="N92" s="215"/>
      <c r="O92" s="215"/>
      <c r="P92" s="215"/>
      <c r="Q92" s="215"/>
      <c r="R92" s="215"/>
      <c r="S92" s="215"/>
      <c r="T92" s="215"/>
    </row>
    <row r="93" spans="1:20" ht="17.100000000000001" customHeight="1" x14ac:dyDescent="0.2">
      <c r="A93" s="25"/>
      <c r="B93" s="25"/>
      <c r="C93" s="25"/>
      <c r="D93" s="26" t="s">
        <v>66</v>
      </c>
      <c r="E93" s="869" t="s">
        <v>69</v>
      </c>
      <c r="F93" s="870"/>
      <c r="G93" s="870"/>
      <c r="H93" s="833"/>
      <c r="I93" s="834"/>
      <c r="J93" s="304" t="str">
        <f>Fragenkatalog!$AF$627</f>
        <v/>
      </c>
      <c r="K93" s="29"/>
      <c r="L93" s="64"/>
      <c r="M93" s="76"/>
      <c r="N93" s="215"/>
      <c r="O93" s="215"/>
      <c r="P93" s="215"/>
      <c r="Q93" s="215"/>
      <c r="R93" s="215"/>
      <c r="S93" s="215"/>
      <c r="T93" s="215"/>
    </row>
    <row r="94" spans="1:20" ht="17.100000000000001" customHeight="1" x14ac:dyDescent="0.2">
      <c r="A94" s="25"/>
      <c r="B94" s="25"/>
      <c r="C94" s="25"/>
      <c r="D94" s="26" t="s">
        <v>67</v>
      </c>
      <c r="E94" s="869" t="s">
        <v>70</v>
      </c>
      <c r="F94" s="870"/>
      <c r="G94" s="870"/>
      <c r="H94" s="833"/>
      <c r="I94" s="834"/>
      <c r="J94" s="304" t="str">
        <f>Fragenkatalog!$AF$631</f>
        <v/>
      </c>
      <c r="K94" s="29"/>
      <c r="L94" s="64"/>
      <c r="M94" s="76"/>
      <c r="N94" s="215"/>
      <c r="O94" s="215"/>
      <c r="P94" s="215"/>
      <c r="Q94" s="215"/>
      <c r="R94" s="215"/>
      <c r="S94" s="215"/>
      <c r="T94" s="215"/>
    </row>
    <row r="95" spans="1:20" ht="17.100000000000001" customHeight="1" x14ac:dyDescent="0.2">
      <c r="A95" s="25"/>
      <c r="B95" s="25"/>
      <c r="C95" s="25"/>
      <c r="D95" s="26" t="s">
        <v>387</v>
      </c>
      <c r="E95" s="869" t="s">
        <v>260</v>
      </c>
      <c r="F95" s="870"/>
      <c r="G95" s="870"/>
      <c r="H95" s="833"/>
      <c r="I95" s="834"/>
      <c r="J95" s="304" t="str">
        <f>Fragenkatalog!$AF$635</f>
        <v/>
      </c>
      <c r="K95" s="29"/>
      <c r="L95" s="64"/>
      <c r="M95" s="76"/>
      <c r="N95" s="215"/>
      <c r="O95" s="215"/>
      <c r="P95" s="215"/>
      <c r="Q95" s="215"/>
      <c r="R95" s="215"/>
      <c r="S95" s="215"/>
      <c r="T95" s="215"/>
    </row>
    <row r="96" spans="1:20" ht="17.100000000000001" customHeight="1" x14ac:dyDescent="0.2">
      <c r="A96" s="25"/>
      <c r="B96" s="25"/>
      <c r="C96" s="25"/>
      <c r="D96" s="26" t="s">
        <v>388</v>
      </c>
      <c r="E96" s="869" t="s">
        <v>205</v>
      </c>
      <c r="F96" s="870"/>
      <c r="G96" s="870"/>
      <c r="H96" s="833"/>
      <c r="I96" s="834"/>
      <c r="J96" s="304" t="str">
        <f>Fragenkatalog!$AF$639</f>
        <v/>
      </c>
      <c r="K96" s="29"/>
      <c r="L96" s="64"/>
      <c r="M96" s="76"/>
      <c r="N96" s="215"/>
      <c r="O96" s="215"/>
      <c r="P96" s="215"/>
      <c r="Q96" s="215"/>
      <c r="R96" s="215"/>
      <c r="S96" s="215"/>
      <c r="T96" s="215"/>
    </row>
    <row r="97" spans="1:20" ht="6.75" customHeight="1" x14ac:dyDescent="0.2">
      <c r="A97" s="25"/>
      <c r="B97" s="25"/>
      <c r="C97" s="25"/>
      <c r="D97" s="18"/>
      <c r="E97" s="38"/>
      <c r="F97" s="38"/>
      <c r="G97" s="38"/>
      <c r="H97" s="19"/>
      <c r="I97" s="19"/>
      <c r="J97" s="78"/>
      <c r="K97" s="62"/>
      <c r="L97" s="62"/>
      <c r="M97" s="76"/>
      <c r="N97" s="215"/>
      <c r="O97" s="215"/>
      <c r="P97" s="215"/>
      <c r="Q97" s="215"/>
      <c r="R97" s="215"/>
      <c r="S97" s="215"/>
      <c r="T97" s="215"/>
    </row>
    <row r="98" spans="1:20" ht="15.75" customHeight="1" x14ac:dyDescent="0.2">
      <c r="A98" s="25"/>
      <c r="B98" s="25"/>
      <c r="D98" s="115" t="s">
        <v>248</v>
      </c>
      <c r="E98" s="38"/>
      <c r="F98" s="38"/>
      <c r="G98" s="38"/>
      <c r="H98" s="78"/>
      <c r="I98" s="78"/>
      <c r="J98" s="25"/>
      <c r="K98" s="62"/>
      <c r="L98" s="62"/>
      <c r="M98" s="79"/>
      <c r="N98" s="215"/>
      <c r="O98" s="215"/>
      <c r="P98" s="215"/>
      <c r="Q98" s="215"/>
      <c r="R98" s="215"/>
      <c r="S98" s="215"/>
      <c r="T98" s="215"/>
    </row>
    <row r="99" spans="1:20" s="245" customFormat="1" x14ac:dyDescent="0.2">
      <c r="A99" s="57"/>
      <c r="B99" s="57"/>
      <c r="C99" s="57"/>
      <c r="D99" s="57"/>
      <c r="E99" s="57"/>
      <c r="F99" s="57"/>
      <c r="G99" s="57"/>
      <c r="H99" s="58" t="s">
        <v>202</v>
      </c>
      <c r="J99" s="317" t="str">
        <f t="array" ref="J99">IF(J100="Angaben fehlen","",SUM(COUNTIF(J88:J96,"x")))</f>
        <v/>
      </c>
      <c r="K99" s="62"/>
      <c r="L99" s="62"/>
      <c r="M99" s="76"/>
      <c r="N99" s="214"/>
      <c r="O99" s="214"/>
      <c r="P99" s="214"/>
      <c r="Q99" s="214"/>
      <c r="R99" s="214"/>
      <c r="S99" s="214"/>
      <c r="T99" s="214"/>
    </row>
    <row r="100" spans="1:20" s="245" customFormat="1" ht="25.5" customHeight="1" x14ac:dyDescent="0.2">
      <c r="A100" s="57"/>
      <c r="B100" s="57"/>
      <c r="C100" s="57"/>
      <c r="D100" s="57"/>
      <c r="E100" s="57"/>
      <c r="F100" s="57"/>
      <c r="G100" s="57"/>
      <c r="H100" s="84" t="s">
        <v>203</v>
      </c>
      <c r="J100" s="315" t="str">
        <f t="array" ref="J100">IF(J85="","Angaben fehlen",IF(J85="Nein","Negativ",IF(AND(J85="Ja",J88:J96=""),"Neutral","Positiv")))</f>
        <v>Angaben fehlen</v>
      </c>
      <c r="K100" s="62"/>
      <c r="L100" s="62"/>
      <c r="M100" s="247"/>
      <c r="N100" s="214"/>
      <c r="O100" s="214"/>
      <c r="P100" s="214"/>
      <c r="Q100" s="214"/>
      <c r="R100" s="214"/>
      <c r="S100" s="214"/>
      <c r="T100" s="214"/>
    </row>
    <row r="101" spans="1:20" ht="24.75" customHeight="1" x14ac:dyDescent="0.2">
      <c r="A101" s="25"/>
      <c r="B101" s="25"/>
      <c r="C101" s="25"/>
      <c r="D101" s="53"/>
      <c r="E101" s="24"/>
      <c r="F101" s="25"/>
      <c r="G101" s="25"/>
      <c r="H101" s="25"/>
      <c r="I101" s="25"/>
      <c r="J101" s="315" t="str">
        <f>IF(J100="Angaben fehlen","",IF(J100="Negativ","Nicht förderfähig","Förderfähig"))</f>
        <v/>
      </c>
      <c r="K101" s="62"/>
      <c r="L101" s="62"/>
      <c r="M101" s="61"/>
      <c r="N101" s="214"/>
      <c r="O101" s="214"/>
      <c r="P101" s="214"/>
      <c r="Q101" s="215"/>
      <c r="R101" s="215"/>
      <c r="S101" s="215"/>
      <c r="T101" s="215"/>
    </row>
    <row r="102" spans="1:20" ht="24.75" customHeight="1" x14ac:dyDescent="0.2">
      <c r="A102" s="25"/>
      <c r="B102" s="25"/>
      <c r="C102" s="25"/>
      <c r="D102" s="53"/>
      <c r="E102" s="24"/>
      <c r="F102" s="25"/>
      <c r="G102" s="25"/>
      <c r="H102" s="25"/>
      <c r="I102" s="25"/>
      <c r="J102" s="458"/>
      <c r="K102" s="62"/>
      <c r="L102" s="62"/>
      <c r="M102" s="61"/>
      <c r="N102" s="214"/>
      <c r="O102" s="214"/>
      <c r="P102" s="214"/>
      <c r="Q102" s="215"/>
      <c r="R102" s="215"/>
      <c r="S102" s="215"/>
      <c r="T102" s="215"/>
    </row>
    <row r="103" spans="1:20" ht="29.25" customHeight="1" x14ac:dyDescent="0.2">
      <c r="A103" s="77" t="s">
        <v>518</v>
      </c>
      <c r="B103" s="22"/>
      <c r="C103" s="22"/>
      <c r="D103" s="24"/>
      <c r="E103" s="24"/>
      <c r="F103" s="25"/>
      <c r="G103" s="25"/>
      <c r="H103" s="25"/>
      <c r="I103" s="25"/>
      <c r="J103" s="25"/>
      <c r="K103" s="878" t="str">
        <f>K28</f>
        <v>Die Angabe des Antragstellers im Formular Zielbeiträge zu der (Teil-)Frage ist plausibel und wurde übernommen.</v>
      </c>
      <c r="L103" s="879"/>
      <c r="M103" s="215"/>
      <c r="N103" s="214"/>
      <c r="O103" s="214"/>
      <c r="P103" s="214"/>
      <c r="Q103" s="215"/>
      <c r="R103" s="215"/>
      <c r="S103" s="215"/>
      <c r="T103" s="215"/>
    </row>
    <row r="104" spans="1:20" ht="14.25" customHeight="1" x14ac:dyDescent="0.2">
      <c r="A104" s="77"/>
      <c r="B104" s="22"/>
      <c r="C104" s="22"/>
      <c r="D104" s="288">
        <v>1</v>
      </c>
      <c r="E104" s="898">
        <v>2</v>
      </c>
      <c r="F104" s="833"/>
      <c r="G104" s="833"/>
      <c r="H104" s="833"/>
      <c r="I104" s="834"/>
      <c r="J104" s="288">
        <v>3</v>
      </c>
      <c r="K104" s="448"/>
      <c r="L104" s="449"/>
      <c r="M104" s="215"/>
      <c r="N104" s="214"/>
      <c r="O104" s="214"/>
      <c r="P104" s="214"/>
      <c r="Q104" s="215"/>
      <c r="R104" s="215"/>
      <c r="S104" s="215"/>
      <c r="T104" s="215"/>
    </row>
    <row r="105" spans="1:20" ht="37.5" customHeight="1" x14ac:dyDescent="0.2">
      <c r="A105" s="19"/>
      <c r="B105" s="22"/>
      <c r="C105" s="22"/>
      <c r="D105" s="89" t="s">
        <v>195</v>
      </c>
      <c r="E105" s="869" t="s">
        <v>196</v>
      </c>
      <c r="F105" s="833"/>
      <c r="G105" s="833"/>
      <c r="H105" s="833"/>
      <c r="I105" s="834"/>
      <c r="J105" s="289" t="s">
        <v>224</v>
      </c>
      <c r="K105" s="316" t="str">
        <f>K48</f>
        <v>Ja / Nein</v>
      </c>
      <c r="L105" s="310" t="str">
        <f>L48</f>
        <v>Wenn nein, bitte hier erläutern</v>
      </c>
      <c r="M105" s="79"/>
      <c r="N105" s="214"/>
      <c r="O105" s="214"/>
      <c r="P105" s="214"/>
      <c r="Q105" s="215"/>
      <c r="R105" s="215"/>
      <c r="S105" s="215"/>
      <c r="T105" s="215"/>
    </row>
    <row r="106" spans="1:20" ht="21" customHeight="1" x14ac:dyDescent="0.2">
      <c r="A106" s="25"/>
      <c r="B106" s="25"/>
      <c r="C106" s="25"/>
      <c r="D106" s="118" t="s">
        <v>519</v>
      </c>
      <c r="E106" s="908" t="s">
        <v>294</v>
      </c>
      <c r="F106" s="916"/>
      <c r="G106" s="726"/>
      <c r="H106" s="726"/>
      <c r="I106" s="824"/>
      <c r="J106" s="914" t="str">
        <f>Fragenkatalog!$AE$675</f>
        <v/>
      </c>
      <c r="K106" s="29"/>
      <c r="L106" s="64"/>
      <c r="M106" s="76"/>
      <c r="N106" s="214"/>
      <c r="O106" s="246" t="s">
        <v>54</v>
      </c>
      <c r="P106" s="246" t="s">
        <v>53</v>
      </c>
      <c r="Q106" s="215"/>
      <c r="R106" s="215"/>
      <c r="S106" s="215"/>
      <c r="T106" s="215"/>
    </row>
    <row r="107" spans="1:20" ht="11.25" customHeight="1" x14ac:dyDescent="0.2">
      <c r="A107" s="25"/>
      <c r="B107" s="25"/>
      <c r="C107" s="25"/>
      <c r="D107" s="445"/>
      <c r="E107" s="825"/>
      <c r="F107" s="826"/>
      <c r="G107" s="826"/>
      <c r="H107" s="826"/>
      <c r="I107" s="827"/>
      <c r="J107" s="915"/>
      <c r="K107" s="65"/>
      <c r="L107" s="66"/>
      <c r="M107" s="76"/>
      <c r="N107" s="214"/>
      <c r="O107" s="246"/>
      <c r="P107" s="246"/>
      <c r="Q107" s="215"/>
      <c r="R107" s="215"/>
      <c r="S107" s="215"/>
      <c r="T107" s="215"/>
    </row>
    <row r="108" spans="1:20" ht="16.5" customHeight="1" x14ac:dyDescent="0.2">
      <c r="A108" s="25"/>
      <c r="B108" s="25"/>
      <c r="C108" s="25"/>
      <c r="D108" s="67" t="s">
        <v>198</v>
      </c>
      <c r="E108" s="452"/>
      <c r="F108" s="452"/>
      <c r="G108" s="452"/>
      <c r="H108" s="400"/>
      <c r="I108" s="90"/>
      <c r="J108" s="90"/>
      <c r="K108" s="68"/>
      <c r="L108" s="69"/>
      <c r="M108" s="76"/>
      <c r="N108" s="214"/>
      <c r="O108" s="246"/>
      <c r="P108" s="246"/>
      <c r="Q108" s="215"/>
      <c r="R108" s="215"/>
      <c r="S108" s="215"/>
      <c r="T108" s="215"/>
    </row>
    <row r="109" spans="1:20" ht="17.100000000000001" customHeight="1" x14ac:dyDescent="0.2">
      <c r="A109" s="25"/>
      <c r="B109" s="25"/>
      <c r="C109" s="25"/>
      <c r="D109" s="26" t="s">
        <v>507</v>
      </c>
      <c r="E109" s="869" t="s">
        <v>199</v>
      </c>
      <c r="F109" s="870"/>
      <c r="G109" s="447"/>
      <c r="H109" s="447"/>
      <c r="I109" s="447"/>
      <c r="J109" s="304" t="str">
        <f>Fragenkatalog!$AF$681</f>
        <v/>
      </c>
      <c r="K109" s="70"/>
      <c r="L109" s="71"/>
      <c r="M109" s="76"/>
      <c r="N109" s="214"/>
      <c r="O109" s="246" t="s">
        <v>185</v>
      </c>
      <c r="P109" s="214"/>
      <c r="Q109" s="215"/>
      <c r="R109" s="215"/>
      <c r="S109" s="215"/>
      <c r="T109" s="215"/>
    </row>
    <row r="110" spans="1:20" ht="17.100000000000001" customHeight="1" x14ac:dyDescent="0.2">
      <c r="A110" s="25"/>
      <c r="B110" s="25"/>
      <c r="C110" s="25"/>
      <c r="D110" s="72" t="s">
        <v>509</v>
      </c>
      <c r="E110" s="869" t="s">
        <v>107</v>
      </c>
      <c r="F110" s="870"/>
      <c r="G110" s="833"/>
      <c r="H110" s="833"/>
      <c r="I110" s="834"/>
      <c r="J110" s="304" t="str">
        <f>Fragenkatalog!$AF$685</f>
        <v/>
      </c>
      <c r="K110" s="73"/>
      <c r="L110" s="74"/>
      <c r="M110" s="76"/>
      <c r="N110" s="215"/>
      <c r="O110" s="215"/>
      <c r="P110" s="215"/>
      <c r="Q110" s="215"/>
      <c r="R110" s="215"/>
      <c r="S110" s="215"/>
      <c r="T110" s="215"/>
    </row>
    <row r="111" spans="1:20" ht="17.100000000000001" customHeight="1" x14ac:dyDescent="0.2">
      <c r="A111" s="25"/>
      <c r="B111" s="25"/>
      <c r="C111" s="25"/>
      <c r="D111" s="72" t="s">
        <v>510</v>
      </c>
      <c r="E111" s="869" t="s">
        <v>61</v>
      </c>
      <c r="F111" s="870"/>
      <c r="G111" s="833"/>
      <c r="H111" s="833"/>
      <c r="I111" s="834"/>
      <c r="J111" s="304" t="str">
        <f>Fragenkatalog!$AF$689</f>
        <v/>
      </c>
      <c r="K111" s="29"/>
      <c r="L111" s="64"/>
      <c r="M111" s="76"/>
      <c r="N111" s="215"/>
      <c r="O111" s="215"/>
      <c r="P111" s="215"/>
      <c r="Q111" s="215"/>
      <c r="R111" s="215"/>
      <c r="S111" s="215"/>
      <c r="T111" s="215"/>
    </row>
    <row r="112" spans="1:20" ht="17.100000000000001" customHeight="1" x14ac:dyDescent="0.2">
      <c r="A112" s="25"/>
      <c r="B112" s="25"/>
      <c r="C112" s="25"/>
      <c r="D112" s="72" t="s">
        <v>512</v>
      </c>
      <c r="E112" s="446" t="s">
        <v>520</v>
      </c>
      <c r="F112" s="447"/>
      <c r="G112" s="443"/>
      <c r="H112" s="443"/>
      <c r="I112" s="444"/>
      <c r="J112" s="304" t="str">
        <f>Fragenkatalog!$AF$696</f>
        <v/>
      </c>
      <c r="K112" s="29"/>
      <c r="L112" s="64"/>
      <c r="M112" s="76"/>
      <c r="N112" s="215"/>
      <c r="O112" s="215"/>
      <c r="P112" s="215"/>
      <c r="Q112" s="215"/>
      <c r="R112" s="215"/>
      <c r="S112" s="215"/>
      <c r="T112" s="215"/>
    </row>
    <row r="113" spans="1:20" ht="17.100000000000001" customHeight="1" x14ac:dyDescent="0.2">
      <c r="A113" s="25"/>
      <c r="B113" s="25"/>
      <c r="C113" s="25"/>
      <c r="D113" s="72" t="s">
        <v>514</v>
      </c>
      <c r="E113" s="869" t="s">
        <v>386</v>
      </c>
      <c r="F113" s="870"/>
      <c r="G113" s="870"/>
      <c r="H113" s="870"/>
      <c r="I113" s="871"/>
      <c r="J113" s="304" t="str">
        <f>Fragenkatalog!$AF$700</f>
        <v/>
      </c>
      <c r="K113" s="29"/>
      <c r="L113" s="64"/>
      <c r="M113" s="76"/>
      <c r="N113" s="215"/>
      <c r="O113" s="215"/>
      <c r="P113" s="215"/>
      <c r="Q113" s="215"/>
      <c r="R113" s="215"/>
      <c r="S113" s="215"/>
      <c r="T113" s="215"/>
    </row>
    <row r="114" spans="1:20" ht="16.5" customHeight="1" x14ac:dyDescent="0.2">
      <c r="A114" s="25"/>
      <c r="B114" s="25"/>
      <c r="C114" s="25"/>
      <c r="D114" s="72" t="s">
        <v>515</v>
      </c>
      <c r="E114" s="869" t="s">
        <v>200</v>
      </c>
      <c r="F114" s="870"/>
      <c r="G114" s="833"/>
      <c r="H114" s="833"/>
      <c r="I114" s="834"/>
      <c r="J114" s="304" t="str">
        <f>Fragenkatalog!$AF$704</f>
        <v/>
      </c>
      <c r="K114" s="29"/>
      <c r="L114" s="64"/>
      <c r="M114" s="76"/>
      <c r="N114" s="215"/>
      <c r="O114" s="215"/>
      <c r="P114" s="215"/>
      <c r="Q114" s="215"/>
      <c r="R114" s="215"/>
      <c r="S114" s="215"/>
      <c r="T114" s="215"/>
    </row>
    <row r="115" spans="1:20" ht="16.5" customHeight="1" x14ac:dyDescent="0.2">
      <c r="A115" s="25"/>
      <c r="B115" s="25"/>
      <c r="C115" s="25"/>
      <c r="D115" s="72" t="s">
        <v>516</v>
      </c>
      <c r="E115" s="869" t="s">
        <v>201</v>
      </c>
      <c r="F115" s="870"/>
      <c r="G115" s="833"/>
      <c r="H115" s="833"/>
      <c r="I115" s="834"/>
      <c r="J115" s="304" t="str">
        <f>Fragenkatalog!$AF$708</f>
        <v/>
      </c>
      <c r="K115" s="29"/>
      <c r="L115" s="64"/>
      <c r="M115" s="76"/>
      <c r="N115" s="215"/>
      <c r="O115" s="215"/>
      <c r="P115" s="215"/>
      <c r="Q115" s="215"/>
      <c r="R115" s="215"/>
      <c r="S115" s="215"/>
      <c r="T115" s="215"/>
    </row>
    <row r="116" spans="1:20" ht="6" customHeight="1" x14ac:dyDescent="0.2">
      <c r="A116" s="25"/>
      <c r="B116" s="25"/>
      <c r="C116" s="25"/>
      <c r="D116" s="75"/>
      <c r="E116" s="38"/>
      <c r="F116" s="38"/>
      <c r="G116" s="38"/>
      <c r="H116" s="19"/>
      <c r="I116" s="19"/>
      <c r="J116" s="78"/>
      <c r="K116" s="39"/>
      <c r="L116" s="76"/>
      <c r="M116" s="76"/>
      <c r="N116" s="215"/>
      <c r="O116" s="215"/>
      <c r="P116" s="215"/>
      <c r="Q116" s="215"/>
      <c r="R116" s="215"/>
      <c r="S116" s="215"/>
      <c r="T116" s="215"/>
    </row>
    <row r="117" spans="1:20" ht="15" customHeight="1" x14ac:dyDescent="0.2">
      <c r="A117" s="25"/>
      <c r="B117" s="25"/>
      <c r="D117" s="116" t="s">
        <v>521</v>
      </c>
      <c r="E117" s="38"/>
      <c r="F117" s="38"/>
      <c r="G117" s="38"/>
      <c r="H117" s="78"/>
      <c r="I117" s="78"/>
      <c r="J117" s="25"/>
      <c r="K117" s="79"/>
      <c r="L117" s="79"/>
      <c r="M117" s="79"/>
      <c r="N117" s="215"/>
      <c r="O117" s="215"/>
      <c r="P117" s="215"/>
      <c r="Q117" s="215"/>
      <c r="R117" s="215"/>
      <c r="S117" s="215"/>
      <c r="T117" s="215"/>
    </row>
    <row r="118" spans="1:20" ht="18" customHeight="1" x14ac:dyDescent="0.2">
      <c r="A118" s="25"/>
      <c r="B118" s="25"/>
      <c r="C118" s="25"/>
      <c r="D118" s="53"/>
      <c r="E118" s="54"/>
      <c r="F118" s="19"/>
      <c r="G118" s="19"/>
      <c r="H118" s="58" t="s">
        <v>202</v>
      </c>
      <c r="J118" s="317" t="str">
        <f>IF(J119="Angaben fehlen","",SUM(COUNTIF(J109:J115,"x")))</f>
        <v/>
      </c>
      <c r="K118" s="76"/>
      <c r="L118" s="76"/>
      <c r="M118" s="76"/>
      <c r="N118" s="215"/>
      <c r="O118" s="215"/>
      <c r="P118" s="215"/>
      <c r="Q118" s="215"/>
      <c r="R118" s="215"/>
      <c r="S118" s="215"/>
      <c r="T118" s="215"/>
    </row>
    <row r="119" spans="1:20" ht="25.5" customHeight="1" x14ac:dyDescent="0.2">
      <c r="A119" s="25"/>
      <c r="B119" s="25"/>
      <c r="C119" s="25"/>
      <c r="D119" s="53"/>
      <c r="E119" s="54"/>
      <c r="F119" s="19"/>
      <c r="G119" s="19"/>
      <c r="H119" s="60" t="s">
        <v>203</v>
      </c>
      <c r="J119" s="315" t="str">
        <f t="array" ref="J119">IF(J106="","Angaben fehlen",IF(J106="Nein","Negativ",IF(AND(J106="Ja",J109:J115=""),"Neutral","Positiv")))</f>
        <v>Angaben fehlen</v>
      </c>
      <c r="K119" s="52"/>
      <c r="L119" s="52"/>
      <c r="M119" s="52"/>
      <c r="N119" s="215"/>
      <c r="O119" s="215"/>
      <c r="P119" s="215"/>
      <c r="Q119" s="215"/>
      <c r="R119" s="215"/>
      <c r="S119" s="215"/>
      <c r="T119" s="215"/>
    </row>
    <row r="120" spans="1:20" ht="31.5" customHeight="1" x14ac:dyDescent="0.2">
      <c r="A120" s="25"/>
      <c r="B120" s="80"/>
      <c r="C120" s="25"/>
      <c r="D120" s="24"/>
      <c r="E120" s="24"/>
      <c r="F120" s="19"/>
      <c r="G120" s="19"/>
      <c r="H120" s="19"/>
      <c r="I120" s="19"/>
      <c r="J120" s="315" t="str">
        <f>IF(J119="Angaben Fehlen","",IF(J119="Negativ","Nicht förderfähig","Förderfähig"))</f>
        <v/>
      </c>
      <c r="K120" s="79"/>
      <c r="L120" s="79"/>
      <c r="M120" s="79"/>
      <c r="N120" s="215"/>
      <c r="O120" s="215"/>
      <c r="P120" s="215"/>
      <c r="Q120" s="215"/>
      <c r="R120" s="215"/>
      <c r="S120" s="215"/>
      <c r="T120" s="215"/>
    </row>
    <row r="121" spans="1:20" ht="24.75" customHeight="1" x14ac:dyDescent="0.2">
      <c r="A121" s="25"/>
      <c r="B121" s="25"/>
      <c r="C121" s="25"/>
      <c r="D121" s="53"/>
      <c r="E121" s="24"/>
      <c r="F121" s="25"/>
      <c r="G121" s="25"/>
      <c r="H121" s="25"/>
      <c r="I121" s="25"/>
      <c r="J121" s="458"/>
      <c r="K121" s="62"/>
      <c r="L121" s="62"/>
      <c r="M121" s="61"/>
      <c r="N121" s="214"/>
      <c r="O121" s="214"/>
      <c r="P121" s="214"/>
      <c r="Q121" s="215"/>
      <c r="R121" s="215"/>
      <c r="S121" s="215"/>
      <c r="T121" s="215"/>
    </row>
    <row r="122" spans="1:20" x14ac:dyDescent="0.2">
      <c r="K122" s="62"/>
      <c r="L122" s="62"/>
      <c r="M122" s="215"/>
      <c r="N122" s="215"/>
      <c r="O122" s="215"/>
      <c r="P122" s="215"/>
      <c r="Q122" s="215"/>
      <c r="R122" s="215"/>
      <c r="S122" s="215"/>
      <c r="T122" s="215"/>
    </row>
    <row r="123" spans="1:20" x14ac:dyDescent="0.2">
      <c r="A123" s="113" t="s">
        <v>264</v>
      </c>
      <c r="B123" s="96"/>
      <c r="C123" s="96"/>
      <c r="D123" s="97"/>
      <c r="E123" s="97"/>
      <c r="F123" s="96"/>
      <c r="G123" s="96"/>
      <c r="H123" s="96"/>
      <c r="I123" s="96"/>
      <c r="J123" s="98"/>
      <c r="K123" s="62"/>
      <c r="L123" s="62"/>
      <c r="M123" s="62"/>
      <c r="N123" s="215"/>
      <c r="O123" s="215"/>
      <c r="P123" s="215"/>
      <c r="Q123" s="215"/>
      <c r="R123" s="215"/>
      <c r="S123" s="215"/>
      <c r="T123" s="215"/>
    </row>
    <row r="124" spans="1:20" ht="6.75" customHeight="1" x14ac:dyDescent="0.2">
      <c r="A124" s="99"/>
      <c r="B124" s="20"/>
      <c r="C124" s="20"/>
      <c r="D124" s="100"/>
      <c r="E124" s="100"/>
      <c r="F124" s="20"/>
      <c r="G124" s="20"/>
      <c r="H124" s="20"/>
      <c r="I124" s="20"/>
      <c r="J124" s="101"/>
      <c r="K124" s="62"/>
      <c r="L124" s="62"/>
      <c r="M124" s="62"/>
      <c r="N124" s="215"/>
      <c r="O124" s="215"/>
      <c r="P124" s="215"/>
      <c r="Q124" s="215"/>
      <c r="R124" s="215"/>
      <c r="S124" s="215"/>
      <c r="T124" s="215"/>
    </row>
    <row r="125" spans="1:20" ht="26.25" customHeight="1" x14ac:dyDescent="0.2">
      <c r="A125" s="99"/>
      <c r="B125" s="20"/>
      <c r="C125" s="20"/>
      <c r="D125" s="102" t="s">
        <v>261</v>
      </c>
      <c r="E125" s="103"/>
      <c r="F125" s="104"/>
      <c r="G125" s="104"/>
      <c r="H125" s="20"/>
      <c r="I125" s="20"/>
      <c r="J125" s="315" t="str">
        <f>J66</f>
        <v>Angaben fehlen</v>
      </c>
      <c r="K125" s="62"/>
      <c r="L125" s="62"/>
      <c r="M125" s="62"/>
      <c r="N125" s="215"/>
      <c r="O125" s="215"/>
      <c r="P125" s="215"/>
      <c r="Q125" s="215"/>
      <c r="R125" s="215"/>
      <c r="S125" s="215"/>
      <c r="T125" s="215"/>
    </row>
    <row r="126" spans="1:20" ht="26.25" customHeight="1" x14ac:dyDescent="0.2">
      <c r="A126" s="99"/>
      <c r="B126" s="20"/>
      <c r="C126" s="20"/>
      <c r="D126" s="918" t="s">
        <v>522</v>
      </c>
      <c r="E126" s="918"/>
      <c r="F126" s="918"/>
      <c r="G126" s="918"/>
      <c r="H126" s="918"/>
      <c r="I126" s="918"/>
      <c r="J126" s="315" t="str">
        <f>J78</f>
        <v>Angaben fehlen</v>
      </c>
      <c r="K126" s="62"/>
      <c r="L126" s="62"/>
      <c r="M126" s="62"/>
      <c r="N126" s="215"/>
      <c r="O126" s="215"/>
      <c r="P126" s="215"/>
      <c r="Q126" s="215"/>
      <c r="R126" s="215"/>
      <c r="S126" s="215"/>
      <c r="T126" s="215"/>
    </row>
    <row r="127" spans="1:20" ht="27.75" customHeight="1" x14ac:dyDescent="0.2">
      <c r="A127" s="99"/>
      <c r="B127" s="20"/>
      <c r="C127" s="20"/>
      <c r="D127" s="918" t="s">
        <v>262</v>
      </c>
      <c r="E127" s="918"/>
      <c r="F127" s="918"/>
      <c r="G127" s="918"/>
      <c r="H127" s="918"/>
      <c r="I127" s="919"/>
      <c r="J127" s="315" t="str">
        <f>J100</f>
        <v>Angaben fehlen</v>
      </c>
      <c r="K127" s="62"/>
      <c r="L127" s="62"/>
      <c r="M127" s="62"/>
      <c r="N127" s="215"/>
      <c r="O127" s="215"/>
      <c r="P127" s="215"/>
      <c r="Q127" s="215"/>
      <c r="R127" s="215"/>
      <c r="S127" s="215"/>
      <c r="T127" s="215"/>
    </row>
    <row r="128" spans="1:20" ht="24.75" customHeight="1" x14ac:dyDescent="0.2">
      <c r="A128" s="99"/>
      <c r="B128" s="20"/>
      <c r="C128" s="20"/>
      <c r="D128" s="918" t="s">
        <v>523</v>
      </c>
      <c r="E128" s="918"/>
      <c r="F128" s="918"/>
      <c r="G128" s="918"/>
      <c r="H128" s="918"/>
      <c r="I128" s="918"/>
      <c r="J128" s="315" t="str">
        <f>J119</f>
        <v>Angaben fehlen</v>
      </c>
      <c r="K128" s="62"/>
      <c r="L128" s="62"/>
      <c r="M128" s="62"/>
      <c r="N128" s="215"/>
      <c r="O128" s="215"/>
      <c r="P128" s="215"/>
      <c r="Q128" s="215"/>
      <c r="R128" s="215"/>
      <c r="S128" s="215"/>
      <c r="T128" s="215"/>
    </row>
    <row r="129" spans="1:20" ht="31.5" customHeight="1" x14ac:dyDescent="0.2">
      <c r="A129" s="99"/>
      <c r="B129" s="20"/>
      <c r="C129" s="20"/>
      <c r="D129" s="102"/>
      <c r="E129" s="100"/>
      <c r="F129" s="104"/>
      <c r="G129" s="104"/>
      <c r="H129" s="105" t="s">
        <v>263</v>
      </c>
      <c r="J129" s="318" t="str">
        <f>IF(OR(J125="Angaben fehlen",J126="Angaben fehlen",J127="Angaben fehlen",J128="Angaben fehlen"),"",IF(AND(J125="Positiv",OR(AND(J127="Neutral",J128="Positiv",J126="Positiv"),AND(J127="Positiv",J128="Neutral"),AND(J127="Neutral",J128="Neutral",J126="Positiv"),AND(J127="Positiv",J128="Positiv",J126="Positiv"))),"Förderfähig","Nicht förderfähig"))</f>
        <v/>
      </c>
      <c r="K129" s="62"/>
      <c r="L129" s="62"/>
      <c r="M129" s="62"/>
      <c r="N129" s="215"/>
      <c r="O129" s="215"/>
      <c r="P129" s="215"/>
      <c r="Q129" s="215"/>
      <c r="R129" s="215"/>
      <c r="S129" s="215"/>
      <c r="T129" s="215"/>
    </row>
    <row r="130" spans="1:20" ht="4.5" customHeight="1" x14ac:dyDescent="0.2">
      <c r="A130" s="106"/>
      <c r="B130" s="107"/>
      <c r="C130" s="107"/>
      <c r="D130" s="108"/>
      <c r="E130" s="109"/>
      <c r="F130" s="110"/>
      <c r="G130" s="110"/>
      <c r="H130" s="111"/>
      <c r="I130" s="111"/>
      <c r="J130" s="112"/>
      <c r="K130" s="62"/>
      <c r="L130" s="62"/>
      <c r="M130" s="62"/>
      <c r="N130" s="215"/>
      <c r="O130" s="215"/>
      <c r="P130" s="215"/>
      <c r="Q130" s="215"/>
      <c r="R130" s="215"/>
      <c r="S130" s="215"/>
      <c r="T130" s="215"/>
    </row>
    <row r="131" spans="1:20" ht="13.5" customHeight="1" x14ac:dyDescent="0.2">
      <c r="K131" s="13"/>
      <c r="L131" s="13"/>
      <c r="M131" s="7"/>
    </row>
    <row r="132" spans="1:20" hidden="1" x14ac:dyDescent="0.2">
      <c r="A132" s="248" t="s">
        <v>206</v>
      </c>
      <c r="B132" s="249"/>
      <c r="C132" s="249"/>
      <c r="D132" s="249"/>
      <c r="E132" s="250"/>
      <c r="F132" s="250"/>
      <c r="G132" s="250"/>
      <c r="H132" s="250"/>
      <c r="I132" s="250"/>
      <c r="J132" s="250"/>
      <c r="K132" s="250"/>
      <c r="L132" s="251"/>
      <c r="M132" s="62"/>
      <c r="N132" s="215"/>
      <c r="O132" s="215"/>
      <c r="P132" s="215"/>
      <c r="Q132" s="215"/>
      <c r="R132" s="215"/>
      <c r="S132" s="215"/>
      <c r="T132" s="215"/>
    </row>
    <row r="133" spans="1:20" ht="30" hidden="1" customHeight="1" x14ac:dyDescent="0.2">
      <c r="A133" s="920" t="s">
        <v>524</v>
      </c>
      <c r="B133" s="921"/>
      <c r="C133" s="921"/>
      <c r="D133" s="921"/>
      <c r="E133" s="921"/>
      <c r="F133" s="921"/>
      <c r="G133" s="921"/>
      <c r="H133" s="921"/>
      <c r="I133" s="921"/>
      <c r="J133" s="921"/>
      <c r="K133" s="921"/>
      <c r="L133" s="252"/>
      <c r="M133" s="450"/>
      <c r="N133" s="215"/>
      <c r="O133" s="215"/>
      <c r="P133" s="215"/>
      <c r="Q133" s="215"/>
      <c r="R133" s="215"/>
      <c r="S133" s="215"/>
      <c r="T133" s="215"/>
    </row>
    <row r="134" spans="1:20" hidden="1" x14ac:dyDescent="0.2">
      <c r="A134" s="253" t="s">
        <v>207</v>
      </c>
      <c r="B134" s="254"/>
      <c r="C134" s="254"/>
      <c r="D134" s="254"/>
      <c r="E134" s="62"/>
      <c r="F134" s="62"/>
      <c r="G134" s="62"/>
      <c r="H134" s="62"/>
      <c r="I134" s="62"/>
      <c r="J134" s="62"/>
      <c r="K134" s="62"/>
      <c r="L134" s="255"/>
      <c r="M134" s="62"/>
      <c r="N134" s="215"/>
      <c r="O134" s="215"/>
      <c r="P134" s="215"/>
      <c r="Q134" s="215"/>
      <c r="R134" s="215"/>
      <c r="S134" s="215"/>
      <c r="T134" s="215"/>
    </row>
    <row r="135" spans="1:20" hidden="1" x14ac:dyDescent="0.2">
      <c r="A135" s="253"/>
      <c r="B135" s="62"/>
      <c r="C135" s="62"/>
      <c r="D135" s="254"/>
      <c r="E135" s="254"/>
      <c r="F135" s="256"/>
      <c r="G135" s="256"/>
      <c r="H135" s="62"/>
      <c r="I135" s="62"/>
      <c r="J135" s="62"/>
      <c r="K135" s="62"/>
      <c r="L135" s="255"/>
      <c r="M135" s="62"/>
      <c r="N135" s="215"/>
      <c r="O135" s="215"/>
      <c r="P135" s="215"/>
      <c r="Q135" s="215"/>
      <c r="R135" s="215"/>
      <c r="S135" s="215"/>
      <c r="T135" s="215"/>
    </row>
    <row r="136" spans="1:20" hidden="1" x14ac:dyDescent="0.2">
      <c r="A136" s="253"/>
      <c r="B136" s="62"/>
      <c r="C136" s="62"/>
      <c r="D136" s="254"/>
      <c r="E136" s="254"/>
      <c r="F136" s="62"/>
      <c r="G136" s="62"/>
      <c r="H136" s="62"/>
      <c r="I136" s="62"/>
      <c r="J136" s="62"/>
      <c r="K136" s="62"/>
      <c r="L136" s="255"/>
      <c r="M136" s="62"/>
      <c r="N136" s="215"/>
      <c r="O136" s="215"/>
      <c r="P136" s="215"/>
      <c r="Q136" s="215"/>
      <c r="R136" s="215"/>
      <c r="S136" s="215"/>
      <c r="T136" s="215"/>
    </row>
    <row r="137" spans="1:20" hidden="1" x14ac:dyDescent="0.2">
      <c r="A137" s="253"/>
      <c r="B137" s="62"/>
      <c r="C137" s="62"/>
      <c r="D137" s="254"/>
      <c r="E137" s="254"/>
      <c r="F137" s="62"/>
      <c r="G137" s="62"/>
      <c r="H137" s="62"/>
      <c r="I137" s="62"/>
      <c r="J137" s="62"/>
      <c r="K137" s="62"/>
      <c r="L137" s="255"/>
      <c r="M137" s="62"/>
      <c r="N137" s="215"/>
      <c r="O137" s="215"/>
      <c r="P137" s="215"/>
      <c r="Q137" s="215"/>
      <c r="R137" s="215"/>
      <c r="S137" s="215"/>
      <c r="T137" s="215"/>
    </row>
    <row r="138" spans="1:20" hidden="1" x14ac:dyDescent="0.2">
      <c r="A138" s="257"/>
      <c r="B138" s="922"/>
      <c r="C138" s="922"/>
      <c r="D138" s="922"/>
      <c r="E138" s="254"/>
      <c r="F138" s="62"/>
      <c r="G138" s="62"/>
      <c r="H138" s="62"/>
      <c r="I138" s="62"/>
      <c r="J138" s="62"/>
      <c r="K138" s="62"/>
      <c r="L138" s="255"/>
      <c r="M138" s="62"/>
      <c r="N138" s="215"/>
      <c r="O138" s="215"/>
      <c r="P138" s="215"/>
      <c r="Q138" s="215"/>
      <c r="R138" s="215"/>
      <c r="S138" s="215"/>
      <c r="T138" s="215"/>
    </row>
    <row r="139" spans="1:20" ht="25.5" hidden="1" customHeight="1" x14ac:dyDescent="0.2">
      <c r="A139" s="257"/>
      <c r="B139" s="917" t="s">
        <v>71</v>
      </c>
      <c r="C139" s="917"/>
      <c r="D139" s="917"/>
      <c r="E139" s="258"/>
      <c r="F139" s="259" t="s">
        <v>208</v>
      </c>
      <c r="G139" s="287"/>
      <c r="H139" s="260"/>
      <c r="I139" s="260"/>
      <c r="J139" s="260"/>
      <c r="K139" s="260"/>
      <c r="L139" s="261"/>
      <c r="M139" s="62"/>
      <c r="N139" s="215"/>
      <c r="O139" s="215"/>
      <c r="P139" s="215"/>
      <c r="Q139" s="215"/>
      <c r="R139" s="215"/>
      <c r="S139" s="215"/>
      <c r="T139" s="215"/>
    </row>
    <row r="140" spans="1:20" x14ac:dyDescent="0.2">
      <c r="A140" s="13"/>
      <c r="B140" s="262"/>
      <c r="C140" s="262"/>
      <c r="D140" s="263"/>
      <c r="E140" s="264"/>
      <c r="F140" s="262"/>
      <c r="G140" s="262"/>
      <c r="H140" s="13"/>
      <c r="I140" s="13"/>
      <c r="J140" s="13"/>
    </row>
  </sheetData>
  <sheetProtection algorithmName="SHA-512" hashValue="HLQraYvAb27FuWHqUbkZ+h5aewmZtVCZRaf0Mn1KE5QD+1K/ROVpRNMV4BGoe9rAj3kyQFmCP7uQKXe3qoUP8Q==" saltValue="6O+4PZpjLgqHYYI6V+LkNA==" spinCount="100000" sheet="1" objects="1" scenarios="1"/>
  <mergeCells count="88">
    <mergeCell ref="E111:I111"/>
    <mergeCell ref="E113:I113"/>
    <mergeCell ref="E114:I114"/>
    <mergeCell ref="E115:I115"/>
    <mergeCell ref="B139:D139"/>
    <mergeCell ref="D126:I126"/>
    <mergeCell ref="D127:I127"/>
    <mergeCell ref="D128:I128"/>
    <mergeCell ref="A133:K133"/>
    <mergeCell ref="B138:D138"/>
    <mergeCell ref="E105:I105"/>
    <mergeCell ref="E106:I107"/>
    <mergeCell ref="J106:J107"/>
    <mergeCell ref="E109:F109"/>
    <mergeCell ref="E110:I110"/>
    <mergeCell ref="E94:I94"/>
    <mergeCell ref="E95:I95"/>
    <mergeCell ref="E96:I96"/>
    <mergeCell ref="K103:L103"/>
    <mergeCell ref="E104:I104"/>
    <mergeCell ref="E89:I89"/>
    <mergeCell ref="E90:I90"/>
    <mergeCell ref="E91:I91"/>
    <mergeCell ref="E92:I92"/>
    <mergeCell ref="E93:I93"/>
    <mergeCell ref="E83:I83"/>
    <mergeCell ref="E84:I84"/>
    <mergeCell ref="E85:I86"/>
    <mergeCell ref="J85:J86"/>
    <mergeCell ref="E88:I88"/>
    <mergeCell ref="E72:I72"/>
    <mergeCell ref="E73:I73"/>
    <mergeCell ref="E74:I75"/>
    <mergeCell ref="J74:J75"/>
    <mergeCell ref="K82:L82"/>
    <mergeCell ref="F56:G56"/>
    <mergeCell ref="F57:G57"/>
    <mergeCell ref="F58:G58"/>
    <mergeCell ref="F54:G54"/>
    <mergeCell ref="K71:L71"/>
    <mergeCell ref="F61:I61"/>
    <mergeCell ref="J56:J58"/>
    <mergeCell ref="D49:D51"/>
    <mergeCell ref="C49:C58"/>
    <mergeCell ref="D52:D53"/>
    <mergeCell ref="E52:E53"/>
    <mergeCell ref="E56:E58"/>
    <mergeCell ref="E49:E51"/>
    <mergeCell ref="D33:D34"/>
    <mergeCell ref="E33:E34"/>
    <mergeCell ref="F42:G42"/>
    <mergeCell ref="F43:G43"/>
    <mergeCell ref="F47:G47"/>
    <mergeCell ref="K27:L27"/>
    <mergeCell ref="K28:L28"/>
    <mergeCell ref="F29:G29"/>
    <mergeCell ref="F30:G30"/>
    <mergeCell ref="F48:G48"/>
    <mergeCell ref="F49:G49"/>
    <mergeCell ref="J50:J51"/>
    <mergeCell ref="K46:L46"/>
    <mergeCell ref="J31:J32"/>
    <mergeCell ref="E37:E38"/>
    <mergeCell ref="J37:J39"/>
    <mergeCell ref="J40:J43"/>
    <mergeCell ref="F31:G31"/>
    <mergeCell ref="F32:G32"/>
    <mergeCell ref="F33:G33"/>
    <mergeCell ref="F35:G35"/>
    <mergeCell ref="F36:G36"/>
    <mergeCell ref="F37:G37"/>
    <mergeCell ref="F38:G38"/>
    <mergeCell ref="F52:G52"/>
    <mergeCell ref="F55:G55"/>
    <mergeCell ref="F22:J22"/>
    <mergeCell ref="A12:J12"/>
    <mergeCell ref="A13:J13"/>
    <mergeCell ref="A15:A17"/>
    <mergeCell ref="D15:J15"/>
    <mergeCell ref="D17:J17"/>
    <mergeCell ref="F25:J25"/>
    <mergeCell ref="F44:I44"/>
    <mergeCell ref="F39:G39"/>
    <mergeCell ref="F40:G40"/>
    <mergeCell ref="F41:G41"/>
    <mergeCell ref="C31:C43"/>
    <mergeCell ref="F50:G50"/>
    <mergeCell ref="F51:G51"/>
  </mergeCells>
  <conditionalFormatting sqref="J56:J58">
    <cfRule type="cellIs" dxfId="29" priority="34" operator="equal">
      <formula>"Bitte korrigieren: Unzulässige Kombination von Angaben."</formula>
    </cfRule>
  </conditionalFormatting>
  <conditionalFormatting sqref="J66">
    <cfRule type="cellIs" dxfId="28" priority="64" stopIfTrue="1" operator="equal">
      <formula>"Positiv"</formula>
    </cfRule>
    <cfRule type="cellIs" dxfId="27" priority="65" stopIfTrue="1" operator="notEqual">
      <formula>"Positiv"</formula>
    </cfRule>
  </conditionalFormatting>
  <conditionalFormatting sqref="J67:J68">
    <cfRule type="cellIs" dxfId="26" priority="56" stopIfTrue="1" operator="equal">
      <formula>"Nicht förderfähig"</formula>
    </cfRule>
    <cfRule type="cellIs" dxfId="25" priority="57" stopIfTrue="1" operator="equal">
      <formula>"Förderfähig"</formula>
    </cfRule>
  </conditionalFormatting>
  <conditionalFormatting sqref="J74:J75">
    <cfRule type="cellIs" dxfId="24" priority="14" operator="equal">
      <formula>"Nein"</formula>
    </cfRule>
  </conditionalFormatting>
  <conditionalFormatting sqref="J76:J77">
    <cfRule type="cellIs" dxfId="23" priority="32" stopIfTrue="1" operator="equal">
      <formula>"Nicht förderfähig"</formula>
    </cfRule>
    <cfRule type="cellIs" dxfId="22" priority="33" stopIfTrue="1" operator="equal">
      <formula>"Förderfähig"</formula>
    </cfRule>
  </conditionalFormatting>
  <conditionalFormatting sqref="J78">
    <cfRule type="cellIs" dxfId="21" priority="11" stopIfTrue="1" operator="equal">
      <formula>"Neutral"</formula>
    </cfRule>
    <cfRule type="cellIs" dxfId="20" priority="12" stopIfTrue="1" operator="equal">
      <formula>"Positiv"</formula>
    </cfRule>
    <cfRule type="cellIs" dxfId="19" priority="13" stopIfTrue="1" operator="notEqual">
      <formula>"Positiv"</formula>
    </cfRule>
  </conditionalFormatting>
  <conditionalFormatting sqref="J79:J81">
    <cfRule type="cellIs" dxfId="18" priority="9" stopIfTrue="1" operator="equal">
      <formula>"Nicht förderfähig"</formula>
    </cfRule>
    <cfRule type="cellIs" dxfId="17" priority="10" stopIfTrue="1" operator="equal">
      <formula>"Förderfähig"</formula>
    </cfRule>
  </conditionalFormatting>
  <conditionalFormatting sqref="J85:J86">
    <cfRule type="cellIs" dxfId="16" priority="15" operator="equal">
      <formula>"Nein"</formula>
    </cfRule>
  </conditionalFormatting>
  <conditionalFormatting sqref="J100">
    <cfRule type="cellIs" dxfId="15" priority="4" stopIfTrue="1" operator="equal">
      <formula>"Neutral"</formula>
    </cfRule>
    <cfRule type="cellIs" dxfId="14" priority="5" stopIfTrue="1" operator="equal">
      <formula>"Positiv"</formula>
    </cfRule>
    <cfRule type="cellIs" dxfId="13" priority="6" stopIfTrue="1" operator="notEqual">
      <formula>"Positiv"</formula>
    </cfRule>
  </conditionalFormatting>
  <conditionalFormatting sqref="J101:J102">
    <cfRule type="cellIs" dxfId="12" priority="7" stopIfTrue="1" operator="equal">
      <formula>"Nicht förderfähig"</formula>
    </cfRule>
    <cfRule type="cellIs" dxfId="11" priority="8" stopIfTrue="1" operator="equal">
      <formula>"Förderfähig"</formula>
    </cfRule>
  </conditionalFormatting>
  <conditionalFormatting sqref="J106:J107">
    <cfRule type="cellIs" dxfId="10" priority="16" operator="equal">
      <formula>"Nein"</formula>
    </cfRule>
  </conditionalFormatting>
  <conditionalFormatting sqref="J119">
    <cfRule type="cellIs" dxfId="9" priority="23" stopIfTrue="1" operator="equal">
      <formula>"Neutral"</formula>
    </cfRule>
    <cfRule type="cellIs" dxfId="8" priority="24" stopIfTrue="1" operator="equal">
      <formula>"Positiv"</formula>
    </cfRule>
    <cfRule type="cellIs" dxfId="7" priority="25" stopIfTrue="1" operator="notEqual">
      <formula>"Positiv"</formula>
    </cfRule>
  </conditionalFormatting>
  <conditionalFormatting sqref="J120:J121">
    <cfRule type="cellIs" dxfId="6" priority="30" stopIfTrue="1" operator="equal">
      <formula>"Nicht förderfähig"</formula>
    </cfRule>
    <cfRule type="cellIs" dxfId="5" priority="31" stopIfTrue="1" operator="equal">
      <formula>"Förderfähig"</formula>
    </cfRule>
  </conditionalFormatting>
  <conditionalFormatting sqref="J125:J128">
    <cfRule type="cellIs" dxfId="4" priority="2" stopIfTrue="1" operator="equal">
      <formula>"Positiv"</formula>
    </cfRule>
    <cfRule type="cellIs" dxfId="3" priority="3" stopIfTrue="1" operator="notEqual">
      <formula>"Positiv"</formula>
    </cfRule>
  </conditionalFormatting>
  <conditionalFormatting sqref="J126:J128">
    <cfRule type="cellIs" dxfId="2" priority="1" stopIfTrue="1" operator="equal">
      <formula>"Neutral"</formula>
    </cfRule>
  </conditionalFormatting>
  <conditionalFormatting sqref="J129:J130">
    <cfRule type="cellIs" dxfId="1" priority="28" stopIfTrue="1" operator="equal">
      <formula>"nicht förderfähig"</formula>
    </cfRule>
    <cfRule type="cellIs" dxfId="0" priority="29" stopIfTrue="1" operator="equal">
      <formula>"förderfähig"</formula>
    </cfRule>
  </conditionalFormatting>
  <dataValidations count="24">
    <dataValidation type="list" allowBlank="1" showInputMessage="1" showErrorMessage="1" sqref="WVQ983040 WLU983040 WBY983040 VSC983040 VIG983040 UYK983040 UOO983040 UES983040 TUW983040 TLA983040 TBE983040 SRI983040 SHM983040 RXQ983040 RNU983040 RDY983040 QUC983040 QKG983040 QAK983040 PQO983040 PGS983040 OWW983040 ONA983040 ODE983040 NTI983040 NJM983040 MZQ983040 MPU983040 MFY983040 LWC983040 LMG983040 LCK983040 KSO983040 KIS983040 JYW983040 JPA983040 JFE983040 IVI983040 ILM983040 IBQ983040 HRU983040 HHY983040 GYC983040 GOG983040 GEK983040 FUO983040 FKS983040 FAW983040 ERA983040 EHE983040 DXI983040 DNM983040 DDQ983040 CTU983040 CJY983040 CAC983040 BQG983040 BGK983040 AWO983040 AMS983040 ACW983040 TA983040 JE983040 H983040:I983040 WVQ917504 WLU917504 WBY917504 VSC917504 VIG917504 UYK917504 UOO917504 UES917504 TUW917504 TLA917504 TBE917504 SRI917504 SHM917504 RXQ917504 RNU917504 RDY917504 QUC917504 QKG917504 QAK917504 PQO917504 PGS917504 OWW917504 ONA917504 ODE917504 NTI917504 NJM917504 MZQ917504 MPU917504 MFY917504 LWC917504 LMG917504 LCK917504 KSO917504 KIS917504 JYW917504 JPA917504 JFE917504 IVI917504 ILM917504 IBQ917504 HRU917504 HHY917504 GYC917504 GOG917504 GEK917504 FUO917504 FKS917504 FAW917504 ERA917504 EHE917504 DXI917504 DNM917504 DDQ917504 CTU917504 CJY917504 CAC917504 BQG917504 BGK917504 AWO917504 AMS917504 ACW917504 TA917504 JE917504 H917504:I917504 WVQ851968 WLU851968 WBY851968 VSC851968 VIG851968 UYK851968 UOO851968 UES851968 TUW851968 TLA851968 TBE851968 SRI851968 SHM851968 RXQ851968 RNU851968 RDY851968 QUC851968 QKG851968 QAK851968 PQO851968 PGS851968 OWW851968 ONA851968 ODE851968 NTI851968 NJM851968 MZQ851968 MPU851968 MFY851968 LWC851968 LMG851968 LCK851968 KSO851968 KIS851968 JYW851968 JPA851968 JFE851968 IVI851968 ILM851968 IBQ851968 HRU851968 HHY851968 GYC851968 GOG851968 GEK851968 FUO851968 FKS851968 FAW851968 ERA851968 EHE851968 DXI851968 DNM851968 DDQ851968 CTU851968 CJY851968 CAC851968 BQG851968 BGK851968 AWO851968 AMS851968 ACW851968 TA851968 JE851968 H851968:I851968 WVQ786432 WLU786432 WBY786432 VSC786432 VIG786432 UYK786432 UOO786432 UES786432 TUW786432 TLA786432 TBE786432 SRI786432 SHM786432 RXQ786432 RNU786432 RDY786432 QUC786432 QKG786432 QAK786432 PQO786432 PGS786432 OWW786432 ONA786432 ODE786432 NTI786432 NJM786432 MZQ786432 MPU786432 MFY786432 LWC786432 LMG786432 LCK786432 KSO786432 KIS786432 JYW786432 JPA786432 JFE786432 IVI786432 ILM786432 IBQ786432 HRU786432 HHY786432 GYC786432 GOG786432 GEK786432 FUO786432 FKS786432 FAW786432 ERA786432 EHE786432 DXI786432 DNM786432 DDQ786432 CTU786432 CJY786432 CAC786432 BQG786432 BGK786432 AWO786432 AMS786432 ACW786432 TA786432 JE786432 H786432:I786432 WVQ720896 WLU720896 WBY720896 VSC720896 VIG720896 UYK720896 UOO720896 UES720896 TUW720896 TLA720896 TBE720896 SRI720896 SHM720896 RXQ720896 RNU720896 RDY720896 QUC720896 QKG720896 QAK720896 PQO720896 PGS720896 OWW720896 ONA720896 ODE720896 NTI720896 NJM720896 MZQ720896 MPU720896 MFY720896 LWC720896 LMG720896 LCK720896 KSO720896 KIS720896 JYW720896 JPA720896 JFE720896 IVI720896 ILM720896 IBQ720896 HRU720896 HHY720896 GYC720896 GOG720896 GEK720896 FUO720896 FKS720896 FAW720896 ERA720896 EHE720896 DXI720896 DNM720896 DDQ720896 CTU720896 CJY720896 CAC720896 BQG720896 BGK720896 AWO720896 AMS720896 ACW720896 TA720896 JE720896 H720896:I720896 WVQ655360 WLU655360 WBY655360 VSC655360 VIG655360 UYK655360 UOO655360 UES655360 TUW655360 TLA655360 TBE655360 SRI655360 SHM655360 RXQ655360 RNU655360 RDY655360 QUC655360 QKG655360 QAK655360 PQO655360 PGS655360 OWW655360 ONA655360 ODE655360 NTI655360 NJM655360 MZQ655360 MPU655360 MFY655360 LWC655360 LMG655360 LCK655360 KSO655360 KIS655360 JYW655360 JPA655360 JFE655360 IVI655360 ILM655360 IBQ655360 HRU655360 HHY655360 GYC655360 GOG655360 GEK655360 FUO655360 FKS655360 FAW655360 ERA655360 EHE655360 DXI655360 DNM655360 DDQ655360 CTU655360 CJY655360 CAC655360 BQG655360 BGK655360 AWO655360 AMS655360 ACW655360 TA655360 JE655360 H655360:I655360 WVQ589824 WLU589824 WBY589824 VSC589824 VIG589824 UYK589824 UOO589824 UES589824 TUW589824 TLA589824 TBE589824 SRI589824 SHM589824 RXQ589824 RNU589824 RDY589824 QUC589824 QKG589824 QAK589824 PQO589824 PGS589824 OWW589824 ONA589824 ODE589824 NTI589824 NJM589824 MZQ589824 MPU589824 MFY589824 LWC589824 LMG589824 LCK589824 KSO589824 KIS589824 JYW589824 JPA589824 JFE589824 IVI589824 ILM589824 IBQ589824 HRU589824 HHY589824 GYC589824 GOG589824 GEK589824 FUO589824 FKS589824 FAW589824 ERA589824 EHE589824 DXI589824 DNM589824 DDQ589824 CTU589824 CJY589824 CAC589824 BQG589824 BGK589824 AWO589824 AMS589824 ACW589824 TA589824 JE589824 H589824:I589824 WVQ524288 WLU524288 WBY524288 VSC524288 VIG524288 UYK524288 UOO524288 UES524288 TUW524288 TLA524288 TBE524288 SRI524288 SHM524288 RXQ524288 RNU524288 RDY524288 QUC524288 QKG524288 QAK524288 PQO524288 PGS524288 OWW524288 ONA524288 ODE524288 NTI524288 NJM524288 MZQ524288 MPU524288 MFY524288 LWC524288 LMG524288 LCK524288 KSO524288 KIS524288 JYW524288 JPA524288 JFE524288 IVI524288 ILM524288 IBQ524288 HRU524288 HHY524288 GYC524288 GOG524288 GEK524288 FUO524288 FKS524288 FAW524288 ERA524288 EHE524288 DXI524288 DNM524288 DDQ524288 CTU524288 CJY524288 CAC524288 BQG524288 BGK524288 AWO524288 AMS524288 ACW524288 TA524288 JE524288 H524288:I524288 WVQ458752 WLU458752 WBY458752 VSC458752 VIG458752 UYK458752 UOO458752 UES458752 TUW458752 TLA458752 TBE458752 SRI458752 SHM458752 RXQ458752 RNU458752 RDY458752 QUC458752 QKG458752 QAK458752 PQO458752 PGS458752 OWW458752 ONA458752 ODE458752 NTI458752 NJM458752 MZQ458752 MPU458752 MFY458752 LWC458752 LMG458752 LCK458752 KSO458752 KIS458752 JYW458752 JPA458752 JFE458752 IVI458752 ILM458752 IBQ458752 HRU458752 HHY458752 GYC458752 GOG458752 GEK458752 FUO458752 FKS458752 FAW458752 ERA458752 EHE458752 DXI458752 DNM458752 DDQ458752 CTU458752 CJY458752 CAC458752 BQG458752 BGK458752 AWO458752 AMS458752 ACW458752 TA458752 JE458752 H458752:I458752 WVQ393216 WLU393216 WBY393216 VSC393216 VIG393216 UYK393216 UOO393216 UES393216 TUW393216 TLA393216 TBE393216 SRI393216 SHM393216 RXQ393216 RNU393216 RDY393216 QUC393216 QKG393216 QAK393216 PQO393216 PGS393216 OWW393216 ONA393216 ODE393216 NTI393216 NJM393216 MZQ393216 MPU393216 MFY393216 LWC393216 LMG393216 LCK393216 KSO393216 KIS393216 JYW393216 JPA393216 JFE393216 IVI393216 ILM393216 IBQ393216 HRU393216 HHY393216 GYC393216 GOG393216 GEK393216 FUO393216 FKS393216 FAW393216 ERA393216 EHE393216 DXI393216 DNM393216 DDQ393216 CTU393216 CJY393216 CAC393216 BQG393216 BGK393216 AWO393216 AMS393216 ACW393216 TA393216 JE393216 H393216:I393216 WVQ327680 WLU327680 WBY327680 VSC327680 VIG327680 UYK327680 UOO327680 UES327680 TUW327680 TLA327680 TBE327680 SRI327680 SHM327680 RXQ327680 RNU327680 RDY327680 QUC327680 QKG327680 QAK327680 PQO327680 PGS327680 OWW327680 ONA327680 ODE327680 NTI327680 NJM327680 MZQ327680 MPU327680 MFY327680 LWC327680 LMG327680 LCK327680 KSO327680 KIS327680 JYW327680 JPA327680 JFE327680 IVI327680 ILM327680 IBQ327680 HRU327680 HHY327680 GYC327680 GOG327680 GEK327680 FUO327680 FKS327680 FAW327680 ERA327680 EHE327680 DXI327680 DNM327680 DDQ327680 CTU327680 CJY327680 CAC327680 BQG327680 BGK327680 AWO327680 AMS327680 ACW327680 TA327680 JE327680 H327680:I327680 WVQ262144 WLU262144 WBY262144 VSC262144 VIG262144 UYK262144 UOO262144 UES262144 TUW262144 TLA262144 TBE262144 SRI262144 SHM262144 RXQ262144 RNU262144 RDY262144 QUC262144 QKG262144 QAK262144 PQO262144 PGS262144 OWW262144 ONA262144 ODE262144 NTI262144 NJM262144 MZQ262144 MPU262144 MFY262144 LWC262144 LMG262144 LCK262144 KSO262144 KIS262144 JYW262144 JPA262144 JFE262144 IVI262144 ILM262144 IBQ262144 HRU262144 HHY262144 GYC262144 GOG262144 GEK262144 FUO262144 FKS262144 FAW262144 ERA262144 EHE262144 DXI262144 DNM262144 DDQ262144 CTU262144 CJY262144 CAC262144 BQG262144 BGK262144 AWO262144 AMS262144 ACW262144 TA262144 JE262144 H262144:I262144 WVQ196608 WLU196608 WBY196608 VSC196608 VIG196608 UYK196608 UOO196608 UES196608 TUW196608 TLA196608 TBE196608 SRI196608 SHM196608 RXQ196608 RNU196608 RDY196608 QUC196608 QKG196608 QAK196608 PQO196608 PGS196608 OWW196608 ONA196608 ODE196608 NTI196608 NJM196608 MZQ196608 MPU196608 MFY196608 LWC196608 LMG196608 LCK196608 KSO196608 KIS196608 JYW196608 JPA196608 JFE196608 IVI196608 ILM196608 IBQ196608 HRU196608 HHY196608 GYC196608 GOG196608 GEK196608 FUO196608 FKS196608 FAW196608 ERA196608 EHE196608 DXI196608 DNM196608 DDQ196608 CTU196608 CJY196608 CAC196608 BQG196608 BGK196608 AWO196608 AMS196608 ACW196608 TA196608 JE196608 H196608:I196608 WVQ131072 WLU131072 WBY131072 VSC131072 VIG131072 UYK131072 UOO131072 UES131072 TUW131072 TLA131072 TBE131072 SRI131072 SHM131072 RXQ131072 RNU131072 RDY131072 QUC131072 QKG131072 QAK131072 PQO131072 PGS131072 OWW131072 ONA131072 ODE131072 NTI131072 NJM131072 MZQ131072 MPU131072 MFY131072 LWC131072 LMG131072 LCK131072 KSO131072 KIS131072 JYW131072 JPA131072 JFE131072 IVI131072 ILM131072 IBQ131072 HRU131072 HHY131072 GYC131072 GOG131072 GEK131072 FUO131072 FKS131072 FAW131072 ERA131072 EHE131072 DXI131072 DNM131072 DDQ131072 CTU131072 CJY131072 CAC131072 BQG131072 BGK131072 AWO131072 AMS131072 ACW131072 TA131072 JE131072 H131072:I131072 WVQ65536 WLU65536 WBY65536 VSC65536 VIG65536 UYK65536 UOO65536 UES65536 TUW65536 TLA65536 TBE65536 SRI65536 SHM65536 RXQ65536 RNU65536 RDY65536 QUC65536 QKG65536 QAK65536 PQO65536 PGS65536 OWW65536 ONA65536 ODE65536 NTI65536 NJM65536 MZQ65536 MPU65536 MFY65536 LWC65536 LMG65536 LCK65536 KSO65536 KIS65536 JYW65536 JPA65536 JFE65536 IVI65536 ILM65536 IBQ65536 HRU65536 HHY65536 GYC65536 GOG65536 GEK65536 FUO65536 FKS65536 FAW65536 ERA65536 EHE65536 DXI65536 DNM65536 DDQ65536 CTU65536 CJY65536 CAC65536 BQG65536 BGK65536 AWO65536 AMS65536 ACW65536 TA65536 JE65536 H65536:I65536 WVQ53 WLU53 WBY53 VSC53 VIG53 UYK53 UOO53 UES53 TUW53 TLA53 TBE53 SRI53 SHM53 RXQ53 RNU53 RDY53 QUC53 QKG53 QAK53 PQO53 PGS53 OWW53 ONA53 ODE53 NTI53 NJM53 MZQ53 MPU53 MFY53 LWC53 LMG53 LCK53 KSO53 KIS53 JYW53 JPA53 JFE53 IVI53 ILM53 IBQ53 HRU53 HHY53 GYC53 GOG53 GEK53 FUO53 FKS53 FAW53 ERA53 EHE53 DXI53 DNM53 DDQ53 CTU53 CJY53 CAC53 BQG53 BGK53 AWO53 AMS53 ACW53 TA53 JE53" xr:uid="{00000000-0002-0000-0200-000000000000}">
      <formula1>$N$53:$V$53</formula1>
    </dataValidation>
    <dataValidation type="list" allowBlank="1" showInputMessage="1" showErrorMessage="1" sqref="J65557:J65562 WVR983078:WVR983086 WLV983078:WLV983086 WBZ983078:WBZ983086 VSD983078:VSD983086 VIH983078:VIH983086 UYL983078:UYL983086 UOP983078:UOP983086 UET983078:UET983086 TUX983078:TUX983086 TLB983078:TLB983086 TBF983078:TBF983086 SRJ983078:SRJ983086 SHN983078:SHN983086 RXR983078:RXR983086 RNV983078:RNV983086 RDZ983078:RDZ983086 QUD983078:QUD983086 QKH983078:QKH983086 QAL983078:QAL983086 PQP983078:PQP983086 PGT983078:PGT983086 OWX983078:OWX983086 ONB983078:ONB983086 ODF983078:ODF983086 NTJ983078:NTJ983086 NJN983078:NJN983086 MZR983078:MZR983086 MPV983078:MPV983086 MFZ983078:MFZ983086 LWD983078:LWD983086 LMH983078:LMH983086 LCL983078:LCL983086 KSP983078:KSP983086 KIT983078:KIT983086 JYX983078:JYX983086 JPB983078:JPB983086 JFF983078:JFF983086 IVJ983078:IVJ983086 ILN983078:ILN983086 IBR983078:IBR983086 HRV983078:HRV983086 HHZ983078:HHZ983086 GYD983078:GYD983086 GOH983078:GOH983086 GEL983078:GEL983086 FUP983078:FUP983086 FKT983078:FKT983086 FAX983078:FAX983086 ERB983078:ERB983086 EHF983078:EHF983086 DXJ983078:DXJ983086 DNN983078:DNN983086 DDR983078:DDR983086 CTV983078:CTV983086 CJZ983078:CJZ983086 CAD983078:CAD983086 BQH983078:BQH983086 BGL983078:BGL983086 AWP983078:AWP983086 AMT983078:AMT983086 ACX983078:ACX983086 TB983078:TB983086 JF983078:JF983086 J983078:J983086 WVR917542:WVR917550 WLV917542:WLV917550 WBZ917542:WBZ917550 VSD917542:VSD917550 VIH917542:VIH917550 UYL917542:UYL917550 UOP917542:UOP917550 UET917542:UET917550 TUX917542:TUX917550 TLB917542:TLB917550 TBF917542:TBF917550 SRJ917542:SRJ917550 SHN917542:SHN917550 RXR917542:RXR917550 RNV917542:RNV917550 RDZ917542:RDZ917550 QUD917542:QUD917550 QKH917542:QKH917550 QAL917542:QAL917550 PQP917542:PQP917550 PGT917542:PGT917550 OWX917542:OWX917550 ONB917542:ONB917550 ODF917542:ODF917550 NTJ917542:NTJ917550 NJN917542:NJN917550 MZR917542:MZR917550 MPV917542:MPV917550 MFZ917542:MFZ917550 LWD917542:LWD917550 LMH917542:LMH917550 LCL917542:LCL917550 KSP917542:KSP917550 KIT917542:KIT917550 JYX917542:JYX917550 JPB917542:JPB917550 JFF917542:JFF917550 IVJ917542:IVJ917550 ILN917542:ILN917550 IBR917542:IBR917550 HRV917542:HRV917550 HHZ917542:HHZ917550 GYD917542:GYD917550 GOH917542:GOH917550 GEL917542:GEL917550 FUP917542:FUP917550 FKT917542:FKT917550 FAX917542:FAX917550 ERB917542:ERB917550 EHF917542:EHF917550 DXJ917542:DXJ917550 DNN917542:DNN917550 DDR917542:DDR917550 CTV917542:CTV917550 CJZ917542:CJZ917550 CAD917542:CAD917550 BQH917542:BQH917550 BGL917542:BGL917550 AWP917542:AWP917550 AMT917542:AMT917550 ACX917542:ACX917550 TB917542:TB917550 JF917542:JF917550 J917542:J917550 WVR852006:WVR852014 WLV852006:WLV852014 WBZ852006:WBZ852014 VSD852006:VSD852014 VIH852006:VIH852014 UYL852006:UYL852014 UOP852006:UOP852014 UET852006:UET852014 TUX852006:TUX852014 TLB852006:TLB852014 TBF852006:TBF852014 SRJ852006:SRJ852014 SHN852006:SHN852014 RXR852006:RXR852014 RNV852006:RNV852014 RDZ852006:RDZ852014 QUD852006:QUD852014 QKH852006:QKH852014 QAL852006:QAL852014 PQP852006:PQP852014 PGT852006:PGT852014 OWX852006:OWX852014 ONB852006:ONB852014 ODF852006:ODF852014 NTJ852006:NTJ852014 NJN852006:NJN852014 MZR852006:MZR852014 MPV852006:MPV852014 MFZ852006:MFZ852014 LWD852006:LWD852014 LMH852006:LMH852014 LCL852006:LCL852014 KSP852006:KSP852014 KIT852006:KIT852014 JYX852006:JYX852014 JPB852006:JPB852014 JFF852006:JFF852014 IVJ852006:IVJ852014 ILN852006:ILN852014 IBR852006:IBR852014 HRV852006:HRV852014 HHZ852006:HHZ852014 GYD852006:GYD852014 GOH852006:GOH852014 GEL852006:GEL852014 FUP852006:FUP852014 FKT852006:FKT852014 FAX852006:FAX852014 ERB852006:ERB852014 EHF852006:EHF852014 DXJ852006:DXJ852014 DNN852006:DNN852014 DDR852006:DDR852014 CTV852006:CTV852014 CJZ852006:CJZ852014 CAD852006:CAD852014 BQH852006:BQH852014 BGL852006:BGL852014 AWP852006:AWP852014 AMT852006:AMT852014 ACX852006:ACX852014 TB852006:TB852014 JF852006:JF852014 J852006:J852014 WVR786470:WVR786478 WLV786470:WLV786478 WBZ786470:WBZ786478 VSD786470:VSD786478 VIH786470:VIH786478 UYL786470:UYL786478 UOP786470:UOP786478 UET786470:UET786478 TUX786470:TUX786478 TLB786470:TLB786478 TBF786470:TBF786478 SRJ786470:SRJ786478 SHN786470:SHN786478 RXR786470:RXR786478 RNV786470:RNV786478 RDZ786470:RDZ786478 QUD786470:QUD786478 QKH786470:QKH786478 QAL786470:QAL786478 PQP786470:PQP786478 PGT786470:PGT786478 OWX786470:OWX786478 ONB786470:ONB786478 ODF786470:ODF786478 NTJ786470:NTJ786478 NJN786470:NJN786478 MZR786470:MZR786478 MPV786470:MPV786478 MFZ786470:MFZ786478 LWD786470:LWD786478 LMH786470:LMH786478 LCL786470:LCL786478 KSP786470:KSP786478 KIT786470:KIT786478 JYX786470:JYX786478 JPB786470:JPB786478 JFF786470:JFF786478 IVJ786470:IVJ786478 ILN786470:ILN786478 IBR786470:IBR786478 HRV786470:HRV786478 HHZ786470:HHZ786478 GYD786470:GYD786478 GOH786470:GOH786478 GEL786470:GEL786478 FUP786470:FUP786478 FKT786470:FKT786478 FAX786470:FAX786478 ERB786470:ERB786478 EHF786470:EHF786478 DXJ786470:DXJ786478 DNN786470:DNN786478 DDR786470:DDR786478 CTV786470:CTV786478 CJZ786470:CJZ786478 CAD786470:CAD786478 BQH786470:BQH786478 BGL786470:BGL786478 AWP786470:AWP786478 AMT786470:AMT786478 ACX786470:ACX786478 TB786470:TB786478 JF786470:JF786478 J786470:J786478 WVR720934:WVR720942 WLV720934:WLV720942 WBZ720934:WBZ720942 VSD720934:VSD720942 VIH720934:VIH720942 UYL720934:UYL720942 UOP720934:UOP720942 UET720934:UET720942 TUX720934:TUX720942 TLB720934:TLB720942 TBF720934:TBF720942 SRJ720934:SRJ720942 SHN720934:SHN720942 RXR720934:RXR720942 RNV720934:RNV720942 RDZ720934:RDZ720942 QUD720934:QUD720942 QKH720934:QKH720942 QAL720934:QAL720942 PQP720934:PQP720942 PGT720934:PGT720942 OWX720934:OWX720942 ONB720934:ONB720942 ODF720934:ODF720942 NTJ720934:NTJ720942 NJN720934:NJN720942 MZR720934:MZR720942 MPV720934:MPV720942 MFZ720934:MFZ720942 LWD720934:LWD720942 LMH720934:LMH720942 LCL720934:LCL720942 KSP720934:KSP720942 KIT720934:KIT720942 JYX720934:JYX720942 JPB720934:JPB720942 JFF720934:JFF720942 IVJ720934:IVJ720942 ILN720934:ILN720942 IBR720934:IBR720942 HRV720934:HRV720942 HHZ720934:HHZ720942 GYD720934:GYD720942 GOH720934:GOH720942 GEL720934:GEL720942 FUP720934:FUP720942 FKT720934:FKT720942 FAX720934:FAX720942 ERB720934:ERB720942 EHF720934:EHF720942 DXJ720934:DXJ720942 DNN720934:DNN720942 DDR720934:DDR720942 CTV720934:CTV720942 CJZ720934:CJZ720942 CAD720934:CAD720942 BQH720934:BQH720942 BGL720934:BGL720942 AWP720934:AWP720942 AMT720934:AMT720942 ACX720934:ACX720942 TB720934:TB720942 JF720934:JF720942 J720934:J720942 WVR655398:WVR655406 WLV655398:WLV655406 WBZ655398:WBZ655406 VSD655398:VSD655406 VIH655398:VIH655406 UYL655398:UYL655406 UOP655398:UOP655406 UET655398:UET655406 TUX655398:TUX655406 TLB655398:TLB655406 TBF655398:TBF655406 SRJ655398:SRJ655406 SHN655398:SHN655406 RXR655398:RXR655406 RNV655398:RNV655406 RDZ655398:RDZ655406 QUD655398:QUD655406 QKH655398:QKH655406 QAL655398:QAL655406 PQP655398:PQP655406 PGT655398:PGT655406 OWX655398:OWX655406 ONB655398:ONB655406 ODF655398:ODF655406 NTJ655398:NTJ655406 NJN655398:NJN655406 MZR655398:MZR655406 MPV655398:MPV655406 MFZ655398:MFZ655406 LWD655398:LWD655406 LMH655398:LMH655406 LCL655398:LCL655406 KSP655398:KSP655406 KIT655398:KIT655406 JYX655398:JYX655406 JPB655398:JPB655406 JFF655398:JFF655406 IVJ655398:IVJ655406 ILN655398:ILN655406 IBR655398:IBR655406 HRV655398:HRV655406 HHZ655398:HHZ655406 GYD655398:GYD655406 GOH655398:GOH655406 GEL655398:GEL655406 FUP655398:FUP655406 FKT655398:FKT655406 FAX655398:FAX655406 ERB655398:ERB655406 EHF655398:EHF655406 DXJ655398:DXJ655406 DNN655398:DNN655406 DDR655398:DDR655406 CTV655398:CTV655406 CJZ655398:CJZ655406 CAD655398:CAD655406 BQH655398:BQH655406 BGL655398:BGL655406 AWP655398:AWP655406 AMT655398:AMT655406 ACX655398:ACX655406 TB655398:TB655406 JF655398:JF655406 J655398:J655406 WVR589862:WVR589870 WLV589862:WLV589870 WBZ589862:WBZ589870 VSD589862:VSD589870 VIH589862:VIH589870 UYL589862:UYL589870 UOP589862:UOP589870 UET589862:UET589870 TUX589862:TUX589870 TLB589862:TLB589870 TBF589862:TBF589870 SRJ589862:SRJ589870 SHN589862:SHN589870 RXR589862:RXR589870 RNV589862:RNV589870 RDZ589862:RDZ589870 QUD589862:QUD589870 QKH589862:QKH589870 QAL589862:QAL589870 PQP589862:PQP589870 PGT589862:PGT589870 OWX589862:OWX589870 ONB589862:ONB589870 ODF589862:ODF589870 NTJ589862:NTJ589870 NJN589862:NJN589870 MZR589862:MZR589870 MPV589862:MPV589870 MFZ589862:MFZ589870 LWD589862:LWD589870 LMH589862:LMH589870 LCL589862:LCL589870 KSP589862:KSP589870 KIT589862:KIT589870 JYX589862:JYX589870 JPB589862:JPB589870 JFF589862:JFF589870 IVJ589862:IVJ589870 ILN589862:ILN589870 IBR589862:IBR589870 HRV589862:HRV589870 HHZ589862:HHZ589870 GYD589862:GYD589870 GOH589862:GOH589870 GEL589862:GEL589870 FUP589862:FUP589870 FKT589862:FKT589870 FAX589862:FAX589870 ERB589862:ERB589870 EHF589862:EHF589870 DXJ589862:DXJ589870 DNN589862:DNN589870 DDR589862:DDR589870 CTV589862:CTV589870 CJZ589862:CJZ589870 CAD589862:CAD589870 BQH589862:BQH589870 BGL589862:BGL589870 AWP589862:AWP589870 AMT589862:AMT589870 ACX589862:ACX589870 TB589862:TB589870 JF589862:JF589870 J589862:J589870 WVR524326:WVR524334 WLV524326:WLV524334 WBZ524326:WBZ524334 VSD524326:VSD524334 VIH524326:VIH524334 UYL524326:UYL524334 UOP524326:UOP524334 UET524326:UET524334 TUX524326:TUX524334 TLB524326:TLB524334 TBF524326:TBF524334 SRJ524326:SRJ524334 SHN524326:SHN524334 RXR524326:RXR524334 RNV524326:RNV524334 RDZ524326:RDZ524334 QUD524326:QUD524334 QKH524326:QKH524334 QAL524326:QAL524334 PQP524326:PQP524334 PGT524326:PGT524334 OWX524326:OWX524334 ONB524326:ONB524334 ODF524326:ODF524334 NTJ524326:NTJ524334 NJN524326:NJN524334 MZR524326:MZR524334 MPV524326:MPV524334 MFZ524326:MFZ524334 LWD524326:LWD524334 LMH524326:LMH524334 LCL524326:LCL524334 KSP524326:KSP524334 KIT524326:KIT524334 JYX524326:JYX524334 JPB524326:JPB524334 JFF524326:JFF524334 IVJ524326:IVJ524334 ILN524326:ILN524334 IBR524326:IBR524334 HRV524326:HRV524334 HHZ524326:HHZ524334 GYD524326:GYD524334 GOH524326:GOH524334 GEL524326:GEL524334 FUP524326:FUP524334 FKT524326:FKT524334 FAX524326:FAX524334 ERB524326:ERB524334 EHF524326:EHF524334 DXJ524326:DXJ524334 DNN524326:DNN524334 DDR524326:DDR524334 CTV524326:CTV524334 CJZ524326:CJZ524334 CAD524326:CAD524334 BQH524326:BQH524334 BGL524326:BGL524334 AWP524326:AWP524334 AMT524326:AMT524334 ACX524326:ACX524334 TB524326:TB524334 JF524326:JF524334 J524326:J524334 WVR458790:WVR458798 WLV458790:WLV458798 WBZ458790:WBZ458798 VSD458790:VSD458798 VIH458790:VIH458798 UYL458790:UYL458798 UOP458790:UOP458798 UET458790:UET458798 TUX458790:TUX458798 TLB458790:TLB458798 TBF458790:TBF458798 SRJ458790:SRJ458798 SHN458790:SHN458798 RXR458790:RXR458798 RNV458790:RNV458798 RDZ458790:RDZ458798 QUD458790:QUD458798 QKH458790:QKH458798 QAL458790:QAL458798 PQP458790:PQP458798 PGT458790:PGT458798 OWX458790:OWX458798 ONB458790:ONB458798 ODF458790:ODF458798 NTJ458790:NTJ458798 NJN458790:NJN458798 MZR458790:MZR458798 MPV458790:MPV458798 MFZ458790:MFZ458798 LWD458790:LWD458798 LMH458790:LMH458798 LCL458790:LCL458798 KSP458790:KSP458798 KIT458790:KIT458798 JYX458790:JYX458798 JPB458790:JPB458798 JFF458790:JFF458798 IVJ458790:IVJ458798 ILN458790:ILN458798 IBR458790:IBR458798 HRV458790:HRV458798 HHZ458790:HHZ458798 GYD458790:GYD458798 GOH458790:GOH458798 GEL458790:GEL458798 FUP458790:FUP458798 FKT458790:FKT458798 FAX458790:FAX458798 ERB458790:ERB458798 EHF458790:EHF458798 DXJ458790:DXJ458798 DNN458790:DNN458798 DDR458790:DDR458798 CTV458790:CTV458798 CJZ458790:CJZ458798 CAD458790:CAD458798 BQH458790:BQH458798 BGL458790:BGL458798 AWP458790:AWP458798 AMT458790:AMT458798 ACX458790:ACX458798 TB458790:TB458798 JF458790:JF458798 J458790:J458798 WVR393254:WVR393262 WLV393254:WLV393262 WBZ393254:WBZ393262 VSD393254:VSD393262 VIH393254:VIH393262 UYL393254:UYL393262 UOP393254:UOP393262 UET393254:UET393262 TUX393254:TUX393262 TLB393254:TLB393262 TBF393254:TBF393262 SRJ393254:SRJ393262 SHN393254:SHN393262 RXR393254:RXR393262 RNV393254:RNV393262 RDZ393254:RDZ393262 QUD393254:QUD393262 QKH393254:QKH393262 QAL393254:QAL393262 PQP393254:PQP393262 PGT393254:PGT393262 OWX393254:OWX393262 ONB393254:ONB393262 ODF393254:ODF393262 NTJ393254:NTJ393262 NJN393254:NJN393262 MZR393254:MZR393262 MPV393254:MPV393262 MFZ393254:MFZ393262 LWD393254:LWD393262 LMH393254:LMH393262 LCL393254:LCL393262 KSP393254:KSP393262 KIT393254:KIT393262 JYX393254:JYX393262 JPB393254:JPB393262 JFF393254:JFF393262 IVJ393254:IVJ393262 ILN393254:ILN393262 IBR393254:IBR393262 HRV393254:HRV393262 HHZ393254:HHZ393262 GYD393254:GYD393262 GOH393254:GOH393262 GEL393254:GEL393262 FUP393254:FUP393262 FKT393254:FKT393262 FAX393254:FAX393262 ERB393254:ERB393262 EHF393254:EHF393262 DXJ393254:DXJ393262 DNN393254:DNN393262 DDR393254:DDR393262 CTV393254:CTV393262 CJZ393254:CJZ393262 CAD393254:CAD393262 BQH393254:BQH393262 BGL393254:BGL393262 AWP393254:AWP393262 AMT393254:AMT393262 ACX393254:ACX393262 TB393254:TB393262 JF393254:JF393262 J393254:J393262 WVR327718:WVR327726 WLV327718:WLV327726 WBZ327718:WBZ327726 VSD327718:VSD327726 VIH327718:VIH327726 UYL327718:UYL327726 UOP327718:UOP327726 UET327718:UET327726 TUX327718:TUX327726 TLB327718:TLB327726 TBF327718:TBF327726 SRJ327718:SRJ327726 SHN327718:SHN327726 RXR327718:RXR327726 RNV327718:RNV327726 RDZ327718:RDZ327726 QUD327718:QUD327726 QKH327718:QKH327726 QAL327718:QAL327726 PQP327718:PQP327726 PGT327718:PGT327726 OWX327718:OWX327726 ONB327718:ONB327726 ODF327718:ODF327726 NTJ327718:NTJ327726 NJN327718:NJN327726 MZR327718:MZR327726 MPV327718:MPV327726 MFZ327718:MFZ327726 LWD327718:LWD327726 LMH327718:LMH327726 LCL327718:LCL327726 KSP327718:KSP327726 KIT327718:KIT327726 JYX327718:JYX327726 JPB327718:JPB327726 JFF327718:JFF327726 IVJ327718:IVJ327726 ILN327718:ILN327726 IBR327718:IBR327726 HRV327718:HRV327726 HHZ327718:HHZ327726 GYD327718:GYD327726 GOH327718:GOH327726 GEL327718:GEL327726 FUP327718:FUP327726 FKT327718:FKT327726 FAX327718:FAX327726 ERB327718:ERB327726 EHF327718:EHF327726 DXJ327718:DXJ327726 DNN327718:DNN327726 DDR327718:DDR327726 CTV327718:CTV327726 CJZ327718:CJZ327726 CAD327718:CAD327726 BQH327718:BQH327726 BGL327718:BGL327726 AWP327718:AWP327726 AMT327718:AMT327726 ACX327718:ACX327726 TB327718:TB327726 JF327718:JF327726 J327718:J327726 WVR262182:WVR262190 WLV262182:WLV262190 WBZ262182:WBZ262190 VSD262182:VSD262190 VIH262182:VIH262190 UYL262182:UYL262190 UOP262182:UOP262190 UET262182:UET262190 TUX262182:TUX262190 TLB262182:TLB262190 TBF262182:TBF262190 SRJ262182:SRJ262190 SHN262182:SHN262190 RXR262182:RXR262190 RNV262182:RNV262190 RDZ262182:RDZ262190 QUD262182:QUD262190 QKH262182:QKH262190 QAL262182:QAL262190 PQP262182:PQP262190 PGT262182:PGT262190 OWX262182:OWX262190 ONB262182:ONB262190 ODF262182:ODF262190 NTJ262182:NTJ262190 NJN262182:NJN262190 MZR262182:MZR262190 MPV262182:MPV262190 MFZ262182:MFZ262190 LWD262182:LWD262190 LMH262182:LMH262190 LCL262182:LCL262190 KSP262182:KSP262190 KIT262182:KIT262190 JYX262182:JYX262190 JPB262182:JPB262190 JFF262182:JFF262190 IVJ262182:IVJ262190 ILN262182:ILN262190 IBR262182:IBR262190 HRV262182:HRV262190 HHZ262182:HHZ262190 GYD262182:GYD262190 GOH262182:GOH262190 GEL262182:GEL262190 FUP262182:FUP262190 FKT262182:FKT262190 FAX262182:FAX262190 ERB262182:ERB262190 EHF262182:EHF262190 DXJ262182:DXJ262190 DNN262182:DNN262190 DDR262182:DDR262190 CTV262182:CTV262190 CJZ262182:CJZ262190 CAD262182:CAD262190 BQH262182:BQH262190 BGL262182:BGL262190 AWP262182:AWP262190 AMT262182:AMT262190 ACX262182:ACX262190 TB262182:TB262190 JF262182:JF262190 J262182:J262190 WVR196646:WVR196654 WLV196646:WLV196654 WBZ196646:WBZ196654 VSD196646:VSD196654 VIH196646:VIH196654 UYL196646:UYL196654 UOP196646:UOP196654 UET196646:UET196654 TUX196646:TUX196654 TLB196646:TLB196654 TBF196646:TBF196654 SRJ196646:SRJ196654 SHN196646:SHN196654 RXR196646:RXR196654 RNV196646:RNV196654 RDZ196646:RDZ196654 QUD196646:QUD196654 QKH196646:QKH196654 QAL196646:QAL196654 PQP196646:PQP196654 PGT196646:PGT196654 OWX196646:OWX196654 ONB196646:ONB196654 ODF196646:ODF196654 NTJ196646:NTJ196654 NJN196646:NJN196654 MZR196646:MZR196654 MPV196646:MPV196654 MFZ196646:MFZ196654 LWD196646:LWD196654 LMH196646:LMH196654 LCL196646:LCL196654 KSP196646:KSP196654 KIT196646:KIT196654 JYX196646:JYX196654 JPB196646:JPB196654 JFF196646:JFF196654 IVJ196646:IVJ196654 ILN196646:ILN196654 IBR196646:IBR196654 HRV196646:HRV196654 HHZ196646:HHZ196654 GYD196646:GYD196654 GOH196646:GOH196654 GEL196646:GEL196654 FUP196646:FUP196654 FKT196646:FKT196654 FAX196646:FAX196654 ERB196646:ERB196654 EHF196646:EHF196654 DXJ196646:DXJ196654 DNN196646:DNN196654 DDR196646:DDR196654 CTV196646:CTV196654 CJZ196646:CJZ196654 CAD196646:CAD196654 BQH196646:BQH196654 BGL196646:BGL196654 AWP196646:AWP196654 AMT196646:AMT196654 ACX196646:ACX196654 TB196646:TB196654 JF196646:JF196654 J196646:J196654 WVR131110:WVR131118 WLV131110:WLV131118 WBZ131110:WBZ131118 VSD131110:VSD131118 VIH131110:VIH131118 UYL131110:UYL131118 UOP131110:UOP131118 UET131110:UET131118 TUX131110:TUX131118 TLB131110:TLB131118 TBF131110:TBF131118 SRJ131110:SRJ131118 SHN131110:SHN131118 RXR131110:RXR131118 RNV131110:RNV131118 RDZ131110:RDZ131118 QUD131110:QUD131118 QKH131110:QKH131118 QAL131110:QAL131118 PQP131110:PQP131118 PGT131110:PGT131118 OWX131110:OWX131118 ONB131110:ONB131118 ODF131110:ODF131118 NTJ131110:NTJ131118 NJN131110:NJN131118 MZR131110:MZR131118 MPV131110:MPV131118 MFZ131110:MFZ131118 LWD131110:LWD131118 LMH131110:LMH131118 LCL131110:LCL131118 KSP131110:KSP131118 KIT131110:KIT131118 JYX131110:JYX131118 JPB131110:JPB131118 JFF131110:JFF131118 IVJ131110:IVJ131118 ILN131110:ILN131118 IBR131110:IBR131118 HRV131110:HRV131118 HHZ131110:HHZ131118 GYD131110:GYD131118 GOH131110:GOH131118 GEL131110:GEL131118 FUP131110:FUP131118 FKT131110:FKT131118 FAX131110:FAX131118 ERB131110:ERB131118 EHF131110:EHF131118 DXJ131110:DXJ131118 DNN131110:DNN131118 DDR131110:DDR131118 CTV131110:CTV131118 CJZ131110:CJZ131118 CAD131110:CAD131118 BQH131110:BQH131118 BGL131110:BGL131118 AWP131110:AWP131118 AMT131110:AMT131118 ACX131110:ACX131118 TB131110:TB131118 JF131110:JF131118 J131110:J131118 WVR65574:WVR65582 WLV65574:WLV65582 WBZ65574:WBZ65582 VSD65574:VSD65582 VIH65574:VIH65582 UYL65574:UYL65582 UOP65574:UOP65582 UET65574:UET65582 TUX65574:TUX65582 TLB65574:TLB65582 TBF65574:TBF65582 SRJ65574:SRJ65582 SHN65574:SHN65582 RXR65574:RXR65582 RNV65574:RNV65582 RDZ65574:RDZ65582 QUD65574:QUD65582 QKH65574:QKH65582 QAL65574:QAL65582 PQP65574:PQP65582 PGT65574:PGT65582 OWX65574:OWX65582 ONB65574:ONB65582 ODF65574:ODF65582 NTJ65574:NTJ65582 NJN65574:NJN65582 MZR65574:MZR65582 MPV65574:MPV65582 MFZ65574:MFZ65582 LWD65574:LWD65582 LMH65574:LMH65582 LCL65574:LCL65582 KSP65574:KSP65582 KIT65574:KIT65582 JYX65574:JYX65582 JPB65574:JPB65582 JFF65574:JFF65582 IVJ65574:IVJ65582 ILN65574:ILN65582 IBR65574:IBR65582 HRV65574:HRV65582 HHZ65574:HHZ65582 GYD65574:GYD65582 GOH65574:GOH65582 GEL65574:GEL65582 FUP65574:FUP65582 FKT65574:FKT65582 FAX65574:FAX65582 ERB65574:ERB65582 EHF65574:EHF65582 DXJ65574:DXJ65582 DNN65574:DNN65582 DDR65574:DDR65582 CTV65574:CTV65582 CJZ65574:CJZ65582 CAD65574:CAD65582 BQH65574:BQH65582 BGL65574:BGL65582 AWP65574:AWP65582 AMT65574:AMT65582 ACX65574:ACX65582 TB65574:TB65582 JF65574:JF65582 J65574:J65582 WVQ983088 WLU983088 WBY983088 VSC983088 VIG983088 UYK983088 UOO983088 UES983088 TUW983088 TLA983088 TBE983088 SRI983088 SHM983088 RXQ983088 RNU983088 RDY983088 QUC983088 QKG983088 QAK983088 PQO983088 PGS983088 OWW983088 ONA983088 ODE983088 NTI983088 NJM983088 MZQ983088 MPU983088 MFY983088 LWC983088 LMG983088 LCK983088 KSO983088 KIS983088 JYW983088 JPA983088 JFE983088 IVI983088 ILM983088 IBQ983088 HRU983088 HHY983088 GYC983088 GOG983088 GEK983088 FUO983088 FKS983088 FAW983088 ERA983088 EHE983088 DXI983088 DNM983088 DDQ983088 CTU983088 CJY983088 CAC983088 BQG983088 BGK983088 AWO983088 AMS983088 ACW983088 TA983088 JE983088 H983088:I983088 WVQ917552 WLU917552 WBY917552 VSC917552 VIG917552 UYK917552 UOO917552 UES917552 TUW917552 TLA917552 TBE917552 SRI917552 SHM917552 RXQ917552 RNU917552 RDY917552 QUC917552 QKG917552 QAK917552 PQO917552 PGS917552 OWW917552 ONA917552 ODE917552 NTI917552 NJM917552 MZQ917552 MPU917552 MFY917552 LWC917552 LMG917552 LCK917552 KSO917552 KIS917552 JYW917552 JPA917552 JFE917552 IVI917552 ILM917552 IBQ917552 HRU917552 HHY917552 GYC917552 GOG917552 GEK917552 FUO917552 FKS917552 FAW917552 ERA917552 EHE917552 DXI917552 DNM917552 DDQ917552 CTU917552 CJY917552 CAC917552 BQG917552 BGK917552 AWO917552 AMS917552 ACW917552 TA917552 JE917552 H917552:I917552 WVQ852016 WLU852016 WBY852016 VSC852016 VIG852016 UYK852016 UOO852016 UES852016 TUW852016 TLA852016 TBE852016 SRI852016 SHM852016 RXQ852016 RNU852016 RDY852016 QUC852016 QKG852016 QAK852016 PQO852016 PGS852016 OWW852016 ONA852016 ODE852016 NTI852016 NJM852016 MZQ852016 MPU852016 MFY852016 LWC852016 LMG852016 LCK852016 KSO852016 KIS852016 JYW852016 JPA852016 JFE852016 IVI852016 ILM852016 IBQ852016 HRU852016 HHY852016 GYC852016 GOG852016 GEK852016 FUO852016 FKS852016 FAW852016 ERA852016 EHE852016 DXI852016 DNM852016 DDQ852016 CTU852016 CJY852016 CAC852016 BQG852016 BGK852016 AWO852016 AMS852016 ACW852016 TA852016 JE852016 H852016:I852016 WVQ786480 WLU786480 WBY786480 VSC786480 VIG786480 UYK786480 UOO786480 UES786480 TUW786480 TLA786480 TBE786480 SRI786480 SHM786480 RXQ786480 RNU786480 RDY786480 QUC786480 QKG786480 QAK786480 PQO786480 PGS786480 OWW786480 ONA786480 ODE786480 NTI786480 NJM786480 MZQ786480 MPU786480 MFY786480 LWC786480 LMG786480 LCK786480 KSO786480 KIS786480 JYW786480 JPA786480 JFE786480 IVI786480 ILM786480 IBQ786480 HRU786480 HHY786480 GYC786480 GOG786480 GEK786480 FUO786480 FKS786480 FAW786480 ERA786480 EHE786480 DXI786480 DNM786480 DDQ786480 CTU786480 CJY786480 CAC786480 BQG786480 BGK786480 AWO786480 AMS786480 ACW786480 TA786480 JE786480 H786480:I786480 WVQ720944 WLU720944 WBY720944 VSC720944 VIG720944 UYK720944 UOO720944 UES720944 TUW720944 TLA720944 TBE720944 SRI720944 SHM720944 RXQ720944 RNU720944 RDY720944 QUC720944 QKG720944 QAK720944 PQO720944 PGS720944 OWW720944 ONA720944 ODE720944 NTI720944 NJM720944 MZQ720944 MPU720944 MFY720944 LWC720944 LMG720944 LCK720944 KSO720944 KIS720944 JYW720944 JPA720944 JFE720944 IVI720944 ILM720944 IBQ720944 HRU720944 HHY720944 GYC720944 GOG720944 GEK720944 FUO720944 FKS720944 FAW720944 ERA720944 EHE720944 DXI720944 DNM720944 DDQ720944 CTU720944 CJY720944 CAC720944 BQG720944 BGK720944 AWO720944 AMS720944 ACW720944 TA720944 JE720944 H720944:I720944 WVQ655408 WLU655408 WBY655408 VSC655408 VIG655408 UYK655408 UOO655408 UES655408 TUW655408 TLA655408 TBE655408 SRI655408 SHM655408 RXQ655408 RNU655408 RDY655408 QUC655408 QKG655408 QAK655408 PQO655408 PGS655408 OWW655408 ONA655408 ODE655408 NTI655408 NJM655408 MZQ655408 MPU655408 MFY655408 LWC655408 LMG655408 LCK655408 KSO655408 KIS655408 JYW655408 JPA655408 JFE655408 IVI655408 ILM655408 IBQ655408 HRU655408 HHY655408 GYC655408 GOG655408 GEK655408 FUO655408 FKS655408 FAW655408 ERA655408 EHE655408 DXI655408 DNM655408 DDQ655408 CTU655408 CJY655408 CAC655408 BQG655408 BGK655408 AWO655408 AMS655408 ACW655408 TA655408 JE655408 H655408:I655408 WVQ589872 WLU589872 WBY589872 VSC589872 VIG589872 UYK589872 UOO589872 UES589872 TUW589872 TLA589872 TBE589872 SRI589872 SHM589872 RXQ589872 RNU589872 RDY589872 QUC589872 QKG589872 QAK589872 PQO589872 PGS589872 OWW589872 ONA589872 ODE589872 NTI589872 NJM589872 MZQ589872 MPU589872 MFY589872 LWC589872 LMG589872 LCK589872 KSO589872 KIS589872 JYW589872 JPA589872 JFE589872 IVI589872 ILM589872 IBQ589872 HRU589872 HHY589872 GYC589872 GOG589872 GEK589872 FUO589872 FKS589872 FAW589872 ERA589872 EHE589872 DXI589872 DNM589872 DDQ589872 CTU589872 CJY589872 CAC589872 BQG589872 BGK589872 AWO589872 AMS589872 ACW589872 TA589872 JE589872 H589872:I589872 WVQ524336 WLU524336 WBY524336 VSC524336 VIG524336 UYK524336 UOO524336 UES524336 TUW524336 TLA524336 TBE524336 SRI524336 SHM524336 RXQ524336 RNU524336 RDY524336 QUC524336 QKG524336 QAK524336 PQO524336 PGS524336 OWW524336 ONA524336 ODE524336 NTI524336 NJM524336 MZQ524336 MPU524336 MFY524336 LWC524336 LMG524336 LCK524336 KSO524336 KIS524336 JYW524336 JPA524336 JFE524336 IVI524336 ILM524336 IBQ524336 HRU524336 HHY524336 GYC524336 GOG524336 GEK524336 FUO524336 FKS524336 FAW524336 ERA524336 EHE524336 DXI524336 DNM524336 DDQ524336 CTU524336 CJY524336 CAC524336 BQG524336 BGK524336 AWO524336 AMS524336 ACW524336 TA524336 JE524336 H524336:I524336 WVQ458800 WLU458800 WBY458800 VSC458800 VIG458800 UYK458800 UOO458800 UES458800 TUW458800 TLA458800 TBE458800 SRI458800 SHM458800 RXQ458800 RNU458800 RDY458800 QUC458800 QKG458800 QAK458800 PQO458800 PGS458800 OWW458800 ONA458800 ODE458800 NTI458800 NJM458800 MZQ458800 MPU458800 MFY458800 LWC458800 LMG458800 LCK458800 KSO458800 KIS458800 JYW458800 JPA458800 JFE458800 IVI458800 ILM458800 IBQ458800 HRU458800 HHY458800 GYC458800 GOG458800 GEK458800 FUO458800 FKS458800 FAW458800 ERA458800 EHE458800 DXI458800 DNM458800 DDQ458800 CTU458800 CJY458800 CAC458800 BQG458800 BGK458800 AWO458800 AMS458800 ACW458800 TA458800 JE458800 H458800:I458800 WVQ393264 WLU393264 WBY393264 VSC393264 VIG393264 UYK393264 UOO393264 UES393264 TUW393264 TLA393264 TBE393264 SRI393264 SHM393264 RXQ393264 RNU393264 RDY393264 QUC393264 QKG393264 QAK393264 PQO393264 PGS393264 OWW393264 ONA393264 ODE393264 NTI393264 NJM393264 MZQ393264 MPU393264 MFY393264 LWC393264 LMG393264 LCK393264 KSO393264 KIS393264 JYW393264 JPA393264 JFE393264 IVI393264 ILM393264 IBQ393264 HRU393264 HHY393264 GYC393264 GOG393264 GEK393264 FUO393264 FKS393264 FAW393264 ERA393264 EHE393264 DXI393264 DNM393264 DDQ393264 CTU393264 CJY393264 CAC393264 BQG393264 BGK393264 AWO393264 AMS393264 ACW393264 TA393264 JE393264 H393264:I393264 WVQ327728 WLU327728 WBY327728 VSC327728 VIG327728 UYK327728 UOO327728 UES327728 TUW327728 TLA327728 TBE327728 SRI327728 SHM327728 RXQ327728 RNU327728 RDY327728 QUC327728 QKG327728 QAK327728 PQO327728 PGS327728 OWW327728 ONA327728 ODE327728 NTI327728 NJM327728 MZQ327728 MPU327728 MFY327728 LWC327728 LMG327728 LCK327728 KSO327728 KIS327728 JYW327728 JPA327728 JFE327728 IVI327728 ILM327728 IBQ327728 HRU327728 HHY327728 GYC327728 GOG327728 GEK327728 FUO327728 FKS327728 FAW327728 ERA327728 EHE327728 DXI327728 DNM327728 DDQ327728 CTU327728 CJY327728 CAC327728 BQG327728 BGK327728 AWO327728 AMS327728 ACW327728 TA327728 JE327728 H327728:I327728 WVQ262192 WLU262192 WBY262192 VSC262192 VIG262192 UYK262192 UOO262192 UES262192 TUW262192 TLA262192 TBE262192 SRI262192 SHM262192 RXQ262192 RNU262192 RDY262192 QUC262192 QKG262192 QAK262192 PQO262192 PGS262192 OWW262192 ONA262192 ODE262192 NTI262192 NJM262192 MZQ262192 MPU262192 MFY262192 LWC262192 LMG262192 LCK262192 KSO262192 KIS262192 JYW262192 JPA262192 JFE262192 IVI262192 ILM262192 IBQ262192 HRU262192 HHY262192 GYC262192 GOG262192 GEK262192 FUO262192 FKS262192 FAW262192 ERA262192 EHE262192 DXI262192 DNM262192 DDQ262192 CTU262192 CJY262192 CAC262192 BQG262192 BGK262192 AWO262192 AMS262192 ACW262192 TA262192 JE262192 H262192:I262192 WVQ196656 WLU196656 WBY196656 VSC196656 VIG196656 UYK196656 UOO196656 UES196656 TUW196656 TLA196656 TBE196656 SRI196656 SHM196656 RXQ196656 RNU196656 RDY196656 QUC196656 QKG196656 QAK196656 PQO196656 PGS196656 OWW196656 ONA196656 ODE196656 NTI196656 NJM196656 MZQ196656 MPU196656 MFY196656 LWC196656 LMG196656 LCK196656 KSO196656 KIS196656 JYW196656 JPA196656 JFE196656 IVI196656 ILM196656 IBQ196656 HRU196656 HHY196656 GYC196656 GOG196656 GEK196656 FUO196656 FKS196656 FAW196656 ERA196656 EHE196656 DXI196656 DNM196656 DDQ196656 CTU196656 CJY196656 CAC196656 BQG196656 BGK196656 AWO196656 AMS196656 ACW196656 TA196656 JE196656 H196656:I196656 WVQ131120 WLU131120 WBY131120 VSC131120 VIG131120 UYK131120 UOO131120 UES131120 TUW131120 TLA131120 TBE131120 SRI131120 SHM131120 RXQ131120 RNU131120 RDY131120 QUC131120 QKG131120 QAK131120 PQO131120 PGS131120 OWW131120 ONA131120 ODE131120 NTI131120 NJM131120 MZQ131120 MPU131120 MFY131120 LWC131120 LMG131120 LCK131120 KSO131120 KIS131120 JYW131120 JPA131120 JFE131120 IVI131120 ILM131120 IBQ131120 HRU131120 HHY131120 GYC131120 GOG131120 GEK131120 FUO131120 FKS131120 FAW131120 ERA131120 EHE131120 DXI131120 DNM131120 DDQ131120 CTU131120 CJY131120 CAC131120 BQG131120 BGK131120 AWO131120 AMS131120 ACW131120 TA131120 JE131120 H131120:I131120 WVQ65584 WLU65584 WBY65584 VSC65584 VIG65584 UYK65584 UOO65584 UES65584 TUW65584 TLA65584 TBE65584 SRI65584 SHM65584 RXQ65584 RNU65584 RDY65584 QUC65584 QKG65584 QAK65584 PQO65584 PGS65584 OWW65584 ONA65584 ODE65584 NTI65584 NJM65584 MZQ65584 MPU65584 MFY65584 LWC65584 LMG65584 LCK65584 KSO65584 KIS65584 JYW65584 JPA65584 JFE65584 IVI65584 ILM65584 IBQ65584 HRU65584 HHY65584 GYC65584 GOG65584 GEK65584 FUO65584 FKS65584 FAW65584 ERA65584 EHE65584 DXI65584 DNM65584 DDQ65584 CTU65584 CJY65584 CAC65584 BQG65584 BGK65584 AWO65584 AMS65584 ACW65584 TA65584 JE65584 H65584:I65584 WVQ983068 WLU983068 WBY983068 VSC983068 VIG983068 UYK983068 UOO983068 UES983068 TUW983068 TLA983068 TBE983068 SRI983068 SHM983068 RXQ983068 RNU983068 RDY983068 QUC983068 QKG983068 QAK983068 PQO983068 PGS983068 OWW983068 ONA983068 ODE983068 NTI983068 NJM983068 MZQ983068 MPU983068 MFY983068 LWC983068 LMG983068 LCK983068 KSO983068 KIS983068 JYW983068 JPA983068 JFE983068 IVI983068 ILM983068 IBQ983068 HRU983068 HHY983068 GYC983068 GOG983068 GEK983068 FUO983068 FKS983068 FAW983068 ERA983068 EHE983068 DXI983068 DNM983068 DDQ983068 CTU983068 CJY983068 CAC983068 BQG983068 BGK983068 AWO983068 AMS983068 ACW983068 TA983068 JE983068 H983068:I983068 WVQ917532 WLU917532 WBY917532 VSC917532 VIG917532 UYK917532 UOO917532 UES917532 TUW917532 TLA917532 TBE917532 SRI917532 SHM917532 RXQ917532 RNU917532 RDY917532 QUC917532 QKG917532 QAK917532 PQO917532 PGS917532 OWW917532 ONA917532 ODE917532 NTI917532 NJM917532 MZQ917532 MPU917532 MFY917532 LWC917532 LMG917532 LCK917532 KSO917532 KIS917532 JYW917532 JPA917532 JFE917532 IVI917532 ILM917532 IBQ917532 HRU917532 HHY917532 GYC917532 GOG917532 GEK917532 FUO917532 FKS917532 FAW917532 ERA917532 EHE917532 DXI917532 DNM917532 DDQ917532 CTU917532 CJY917532 CAC917532 BQG917532 BGK917532 AWO917532 AMS917532 ACW917532 TA917532 JE917532 H917532:I917532 WVQ851996 WLU851996 WBY851996 VSC851996 VIG851996 UYK851996 UOO851996 UES851996 TUW851996 TLA851996 TBE851996 SRI851996 SHM851996 RXQ851996 RNU851996 RDY851996 QUC851996 QKG851996 QAK851996 PQO851996 PGS851996 OWW851996 ONA851996 ODE851996 NTI851996 NJM851996 MZQ851996 MPU851996 MFY851996 LWC851996 LMG851996 LCK851996 KSO851996 KIS851996 JYW851996 JPA851996 JFE851996 IVI851996 ILM851996 IBQ851996 HRU851996 HHY851996 GYC851996 GOG851996 GEK851996 FUO851996 FKS851996 FAW851996 ERA851996 EHE851996 DXI851996 DNM851996 DDQ851996 CTU851996 CJY851996 CAC851996 BQG851996 BGK851996 AWO851996 AMS851996 ACW851996 TA851996 JE851996 H851996:I851996 WVQ786460 WLU786460 WBY786460 VSC786460 VIG786460 UYK786460 UOO786460 UES786460 TUW786460 TLA786460 TBE786460 SRI786460 SHM786460 RXQ786460 RNU786460 RDY786460 QUC786460 QKG786460 QAK786460 PQO786460 PGS786460 OWW786460 ONA786460 ODE786460 NTI786460 NJM786460 MZQ786460 MPU786460 MFY786460 LWC786460 LMG786460 LCK786460 KSO786460 KIS786460 JYW786460 JPA786460 JFE786460 IVI786460 ILM786460 IBQ786460 HRU786460 HHY786460 GYC786460 GOG786460 GEK786460 FUO786460 FKS786460 FAW786460 ERA786460 EHE786460 DXI786460 DNM786460 DDQ786460 CTU786460 CJY786460 CAC786460 BQG786460 BGK786460 AWO786460 AMS786460 ACW786460 TA786460 JE786460 H786460:I786460 WVQ720924 WLU720924 WBY720924 VSC720924 VIG720924 UYK720924 UOO720924 UES720924 TUW720924 TLA720924 TBE720924 SRI720924 SHM720924 RXQ720924 RNU720924 RDY720924 QUC720924 QKG720924 QAK720924 PQO720924 PGS720924 OWW720924 ONA720924 ODE720924 NTI720924 NJM720924 MZQ720924 MPU720924 MFY720924 LWC720924 LMG720924 LCK720924 KSO720924 KIS720924 JYW720924 JPA720924 JFE720924 IVI720924 ILM720924 IBQ720924 HRU720924 HHY720924 GYC720924 GOG720924 GEK720924 FUO720924 FKS720924 FAW720924 ERA720924 EHE720924 DXI720924 DNM720924 DDQ720924 CTU720924 CJY720924 CAC720924 BQG720924 BGK720924 AWO720924 AMS720924 ACW720924 TA720924 JE720924 H720924:I720924 WVQ655388 WLU655388 WBY655388 VSC655388 VIG655388 UYK655388 UOO655388 UES655388 TUW655388 TLA655388 TBE655388 SRI655388 SHM655388 RXQ655388 RNU655388 RDY655388 QUC655388 QKG655388 QAK655388 PQO655388 PGS655388 OWW655388 ONA655388 ODE655388 NTI655388 NJM655388 MZQ655388 MPU655388 MFY655388 LWC655388 LMG655388 LCK655388 KSO655388 KIS655388 JYW655388 JPA655388 JFE655388 IVI655388 ILM655388 IBQ655388 HRU655388 HHY655388 GYC655388 GOG655388 GEK655388 FUO655388 FKS655388 FAW655388 ERA655388 EHE655388 DXI655388 DNM655388 DDQ655388 CTU655388 CJY655388 CAC655388 BQG655388 BGK655388 AWO655388 AMS655388 ACW655388 TA655388 JE655388 H655388:I655388 WVQ589852 WLU589852 WBY589852 VSC589852 VIG589852 UYK589852 UOO589852 UES589852 TUW589852 TLA589852 TBE589852 SRI589852 SHM589852 RXQ589852 RNU589852 RDY589852 QUC589852 QKG589852 QAK589852 PQO589852 PGS589852 OWW589852 ONA589852 ODE589852 NTI589852 NJM589852 MZQ589852 MPU589852 MFY589852 LWC589852 LMG589852 LCK589852 KSO589852 KIS589852 JYW589852 JPA589852 JFE589852 IVI589852 ILM589852 IBQ589852 HRU589852 HHY589852 GYC589852 GOG589852 GEK589852 FUO589852 FKS589852 FAW589852 ERA589852 EHE589852 DXI589852 DNM589852 DDQ589852 CTU589852 CJY589852 CAC589852 BQG589852 BGK589852 AWO589852 AMS589852 ACW589852 TA589852 JE589852 H589852:I589852 WVQ524316 WLU524316 WBY524316 VSC524316 VIG524316 UYK524316 UOO524316 UES524316 TUW524316 TLA524316 TBE524316 SRI524316 SHM524316 RXQ524316 RNU524316 RDY524316 QUC524316 QKG524316 QAK524316 PQO524316 PGS524316 OWW524316 ONA524316 ODE524316 NTI524316 NJM524316 MZQ524316 MPU524316 MFY524316 LWC524316 LMG524316 LCK524316 KSO524316 KIS524316 JYW524316 JPA524316 JFE524316 IVI524316 ILM524316 IBQ524316 HRU524316 HHY524316 GYC524316 GOG524316 GEK524316 FUO524316 FKS524316 FAW524316 ERA524316 EHE524316 DXI524316 DNM524316 DDQ524316 CTU524316 CJY524316 CAC524316 BQG524316 BGK524316 AWO524316 AMS524316 ACW524316 TA524316 JE524316 H524316:I524316 WVQ458780 WLU458780 WBY458780 VSC458780 VIG458780 UYK458780 UOO458780 UES458780 TUW458780 TLA458780 TBE458780 SRI458780 SHM458780 RXQ458780 RNU458780 RDY458780 QUC458780 QKG458780 QAK458780 PQO458780 PGS458780 OWW458780 ONA458780 ODE458780 NTI458780 NJM458780 MZQ458780 MPU458780 MFY458780 LWC458780 LMG458780 LCK458780 KSO458780 KIS458780 JYW458780 JPA458780 JFE458780 IVI458780 ILM458780 IBQ458780 HRU458780 HHY458780 GYC458780 GOG458780 GEK458780 FUO458780 FKS458780 FAW458780 ERA458780 EHE458780 DXI458780 DNM458780 DDQ458780 CTU458780 CJY458780 CAC458780 BQG458780 BGK458780 AWO458780 AMS458780 ACW458780 TA458780 JE458780 H458780:I458780 WVQ393244 WLU393244 WBY393244 VSC393244 VIG393244 UYK393244 UOO393244 UES393244 TUW393244 TLA393244 TBE393244 SRI393244 SHM393244 RXQ393244 RNU393244 RDY393244 QUC393244 QKG393244 QAK393244 PQO393244 PGS393244 OWW393244 ONA393244 ODE393244 NTI393244 NJM393244 MZQ393244 MPU393244 MFY393244 LWC393244 LMG393244 LCK393244 KSO393244 KIS393244 JYW393244 JPA393244 JFE393244 IVI393244 ILM393244 IBQ393244 HRU393244 HHY393244 GYC393244 GOG393244 GEK393244 FUO393244 FKS393244 FAW393244 ERA393244 EHE393244 DXI393244 DNM393244 DDQ393244 CTU393244 CJY393244 CAC393244 BQG393244 BGK393244 AWO393244 AMS393244 ACW393244 TA393244 JE393244 H393244:I393244 WVQ327708 WLU327708 WBY327708 VSC327708 VIG327708 UYK327708 UOO327708 UES327708 TUW327708 TLA327708 TBE327708 SRI327708 SHM327708 RXQ327708 RNU327708 RDY327708 QUC327708 QKG327708 QAK327708 PQO327708 PGS327708 OWW327708 ONA327708 ODE327708 NTI327708 NJM327708 MZQ327708 MPU327708 MFY327708 LWC327708 LMG327708 LCK327708 KSO327708 KIS327708 JYW327708 JPA327708 JFE327708 IVI327708 ILM327708 IBQ327708 HRU327708 HHY327708 GYC327708 GOG327708 GEK327708 FUO327708 FKS327708 FAW327708 ERA327708 EHE327708 DXI327708 DNM327708 DDQ327708 CTU327708 CJY327708 CAC327708 BQG327708 BGK327708 AWO327708 AMS327708 ACW327708 TA327708 JE327708 H327708:I327708 WVQ262172 WLU262172 WBY262172 VSC262172 VIG262172 UYK262172 UOO262172 UES262172 TUW262172 TLA262172 TBE262172 SRI262172 SHM262172 RXQ262172 RNU262172 RDY262172 QUC262172 QKG262172 QAK262172 PQO262172 PGS262172 OWW262172 ONA262172 ODE262172 NTI262172 NJM262172 MZQ262172 MPU262172 MFY262172 LWC262172 LMG262172 LCK262172 KSO262172 KIS262172 JYW262172 JPA262172 JFE262172 IVI262172 ILM262172 IBQ262172 HRU262172 HHY262172 GYC262172 GOG262172 GEK262172 FUO262172 FKS262172 FAW262172 ERA262172 EHE262172 DXI262172 DNM262172 DDQ262172 CTU262172 CJY262172 CAC262172 BQG262172 BGK262172 AWO262172 AMS262172 ACW262172 TA262172 JE262172 H262172:I262172 WVQ196636 WLU196636 WBY196636 VSC196636 VIG196636 UYK196636 UOO196636 UES196636 TUW196636 TLA196636 TBE196636 SRI196636 SHM196636 RXQ196636 RNU196636 RDY196636 QUC196636 QKG196636 QAK196636 PQO196636 PGS196636 OWW196636 ONA196636 ODE196636 NTI196636 NJM196636 MZQ196636 MPU196636 MFY196636 LWC196636 LMG196636 LCK196636 KSO196636 KIS196636 JYW196636 JPA196636 JFE196636 IVI196636 ILM196636 IBQ196636 HRU196636 HHY196636 GYC196636 GOG196636 GEK196636 FUO196636 FKS196636 FAW196636 ERA196636 EHE196636 DXI196636 DNM196636 DDQ196636 CTU196636 CJY196636 CAC196636 BQG196636 BGK196636 AWO196636 AMS196636 ACW196636 TA196636 JE196636 H196636:I196636 WVQ131100 WLU131100 WBY131100 VSC131100 VIG131100 UYK131100 UOO131100 UES131100 TUW131100 TLA131100 TBE131100 SRI131100 SHM131100 RXQ131100 RNU131100 RDY131100 QUC131100 QKG131100 QAK131100 PQO131100 PGS131100 OWW131100 ONA131100 ODE131100 NTI131100 NJM131100 MZQ131100 MPU131100 MFY131100 LWC131100 LMG131100 LCK131100 KSO131100 KIS131100 JYW131100 JPA131100 JFE131100 IVI131100 ILM131100 IBQ131100 HRU131100 HHY131100 GYC131100 GOG131100 GEK131100 FUO131100 FKS131100 FAW131100 ERA131100 EHE131100 DXI131100 DNM131100 DDQ131100 CTU131100 CJY131100 CAC131100 BQG131100 BGK131100 AWO131100 AMS131100 ACW131100 TA131100 JE131100 H131100:I131100 WVQ65564 WLU65564 WBY65564 VSC65564 VIG65564 UYK65564 UOO65564 UES65564 TUW65564 TLA65564 TBE65564 SRI65564 SHM65564 RXQ65564 RNU65564 RDY65564 QUC65564 QKG65564 QAK65564 PQO65564 PGS65564 OWW65564 ONA65564 ODE65564 NTI65564 NJM65564 MZQ65564 MPU65564 MFY65564 LWC65564 LMG65564 LCK65564 KSO65564 KIS65564 JYW65564 JPA65564 JFE65564 IVI65564 ILM65564 IBQ65564 HRU65564 HHY65564 GYC65564 GOG65564 GEK65564 FUO65564 FKS65564 FAW65564 ERA65564 EHE65564 DXI65564 DNM65564 DDQ65564 CTU65564 CJY65564 CAC65564 BQG65564 BGK65564 AWO65564 AMS65564 ACW65564 TA65564 JE65564 H65564:I65564 WVR983061:WVR983066 WLV983061:WLV983066 WBZ983061:WBZ983066 VSD983061:VSD983066 VIH983061:VIH983066 UYL983061:UYL983066 UOP983061:UOP983066 UET983061:UET983066 TUX983061:TUX983066 TLB983061:TLB983066 TBF983061:TBF983066 SRJ983061:SRJ983066 SHN983061:SHN983066 RXR983061:RXR983066 RNV983061:RNV983066 RDZ983061:RDZ983066 QUD983061:QUD983066 QKH983061:QKH983066 QAL983061:QAL983066 PQP983061:PQP983066 PGT983061:PGT983066 OWX983061:OWX983066 ONB983061:ONB983066 ODF983061:ODF983066 NTJ983061:NTJ983066 NJN983061:NJN983066 MZR983061:MZR983066 MPV983061:MPV983066 MFZ983061:MFZ983066 LWD983061:LWD983066 LMH983061:LMH983066 LCL983061:LCL983066 KSP983061:KSP983066 KIT983061:KIT983066 JYX983061:JYX983066 JPB983061:JPB983066 JFF983061:JFF983066 IVJ983061:IVJ983066 ILN983061:ILN983066 IBR983061:IBR983066 HRV983061:HRV983066 HHZ983061:HHZ983066 GYD983061:GYD983066 GOH983061:GOH983066 GEL983061:GEL983066 FUP983061:FUP983066 FKT983061:FKT983066 FAX983061:FAX983066 ERB983061:ERB983066 EHF983061:EHF983066 DXJ983061:DXJ983066 DNN983061:DNN983066 DDR983061:DDR983066 CTV983061:CTV983066 CJZ983061:CJZ983066 CAD983061:CAD983066 BQH983061:BQH983066 BGL983061:BGL983066 AWP983061:AWP983066 AMT983061:AMT983066 ACX983061:ACX983066 TB983061:TB983066 JF983061:JF983066 J983061:J983066 WVR917525:WVR917530 WLV917525:WLV917530 WBZ917525:WBZ917530 VSD917525:VSD917530 VIH917525:VIH917530 UYL917525:UYL917530 UOP917525:UOP917530 UET917525:UET917530 TUX917525:TUX917530 TLB917525:TLB917530 TBF917525:TBF917530 SRJ917525:SRJ917530 SHN917525:SHN917530 RXR917525:RXR917530 RNV917525:RNV917530 RDZ917525:RDZ917530 QUD917525:QUD917530 QKH917525:QKH917530 QAL917525:QAL917530 PQP917525:PQP917530 PGT917525:PGT917530 OWX917525:OWX917530 ONB917525:ONB917530 ODF917525:ODF917530 NTJ917525:NTJ917530 NJN917525:NJN917530 MZR917525:MZR917530 MPV917525:MPV917530 MFZ917525:MFZ917530 LWD917525:LWD917530 LMH917525:LMH917530 LCL917525:LCL917530 KSP917525:KSP917530 KIT917525:KIT917530 JYX917525:JYX917530 JPB917525:JPB917530 JFF917525:JFF917530 IVJ917525:IVJ917530 ILN917525:ILN917530 IBR917525:IBR917530 HRV917525:HRV917530 HHZ917525:HHZ917530 GYD917525:GYD917530 GOH917525:GOH917530 GEL917525:GEL917530 FUP917525:FUP917530 FKT917525:FKT917530 FAX917525:FAX917530 ERB917525:ERB917530 EHF917525:EHF917530 DXJ917525:DXJ917530 DNN917525:DNN917530 DDR917525:DDR917530 CTV917525:CTV917530 CJZ917525:CJZ917530 CAD917525:CAD917530 BQH917525:BQH917530 BGL917525:BGL917530 AWP917525:AWP917530 AMT917525:AMT917530 ACX917525:ACX917530 TB917525:TB917530 JF917525:JF917530 J917525:J917530 WVR851989:WVR851994 WLV851989:WLV851994 WBZ851989:WBZ851994 VSD851989:VSD851994 VIH851989:VIH851994 UYL851989:UYL851994 UOP851989:UOP851994 UET851989:UET851994 TUX851989:TUX851994 TLB851989:TLB851994 TBF851989:TBF851994 SRJ851989:SRJ851994 SHN851989:SHN851994 RXR851989:RXR851994 RNV851989:RNV851994 RDZ851989:RDZ851994 QUD851989:QUD851994 QKH851989:QKH851994 QAL851989:QAL851994 PQP851989:PQP851994 PGT851989:PGT851994 OWX851989:OWX851994 ONB851989:ONB851994 ODF851989:ODF851994 NTJ851989:NTJ851994 NJN851989:NJN851994 MZR851989:MZR851994 MPV851989:MPV851994 MFZ851989:MFZ851994 LWD851989:LWD851994 LMH851989:LMH851994 LCL851989:LCL851994 KSP851989:KSP851994 KIT851989:KIT851994 JYX851989:JYX851994 JPB851989:JPB851994 JFF851989:JFF851994 IVJ851989:IVJ851994 ILN851989:ILN851994 IBR851989:IBR851994 HRV851989:HRV851994 HHZ851989:HHZ851994 GYD851989:GYD851994 GOH851989:GOH851994 GEL851989:GEL851994 FUP851989:FUP851994 FKT851989:FKT851994 FAX851989:FAX851994 ERB851989:ERB851994 EHF851989:EHF851994 DXJ851989:DXJ851994 DNN851989:DNN851994 DDR851989:DDR851994 CTV851989:CTV851994 CJZ851989:CJZ851994 CAD851989:CAD851994 BQH851989:BQH851994 BGL851989:BGL851994 AWP851989:AWP851994 AMT851989:AMT851994 ACX851989:ACX851994 TB851989:TB851994 JF851989:JF851994 J851989:J851994 WVR786453:WVR786458 WLV786453:WLV786458 WBZ786453:WBZ786458 VSD786453:VSD786458 VIH786453:VIH786458 UYL786453:UYL786458 UOP786453:UOP786458 UET786453:UET786458 TUX786453:TUX786458 TLB786453:TLB786458 TBF786453:TBF786458 SRJ786453:SRJ786458 SHN786453:SHN786458 RXR786453:RXR786458 RNV786453:RNV786458 RDZ786453:RDZ786458 QUD786453:QUD786458 QKH786453:QKH786458 QAL786453:QAL786458 PQP786453:PQP786458 PGT786453:PGT786458 OWX786453:OWX786458 ONB786453:ONB786458 ODF786453:ODF786458 NTJ786453:NTJ786458 NJN786453:NJN786458 MZR786453:MZR786458 MPV786453:MPV786458 MFZ786453:MFZ786458 LWD786453:LWD786458 LMH786453:LMH786458 LCL786453:LCL786458 KSP786453:KSP786458 KIT786453:KIT786458 JYX786453:JYX786458 JPB786453:JPB786458 JFF786453:JFF786458 IVJ786453:IVJ786458 ILN786453:ILN786458 IBR786453:IBR786458 HRV786453:HRV786458 HHZ786453:HHZ786458 GYD786453:GYD786458 GOH786453:GOH786458 GEL786453:GEL786458 FUP786453:FUP786458 FKT786453:FKT786458 FAX786453:FAX786458 ERB786453:ERB786458 EHF786453:EHF786458 DXJ786453:DXJ786458 DNN786453:DNN786458 DDR786453:DDR786458 CTV786453:CTV786458 CJZ786453:CJZ786458 CAD786453:CAD786458 BQH786453:BQH786458 BGL786453:BGL786458 AWP786453:AWP786458 AMT786453:AMT786458 ACX786453:ACX786458 TB786453:TB786458 JF786453:JF786458 J786453:J786458 WVR720917:WVR720922 WLV720917:WLV720922 WBZ720917:WBZ720922 VSD720917:VSD720922 VIH720917:VIH720922 UYL720917:UYL720922 UOP720917:UOP720922 UET720917:UET720922 TUX720917:TUX720922 TLB720917:TLB720922 TBF720917:TBF720922 SRJ720917:SRJ720922 SHN720917:SHN720922 RXR720917:RXR720922 RNV720917:RNV720922 RDZ720917:RDZ720922 QUD720917:QUD720922 QKH720917:QKH720922 QAL720917:QAL720922 PQP720917:PQP720922 PGT720917:PGT720922 OWX720917:OWX720922 ONB720917:ONB720922 ODF720917:ODF720922 NTJ720917:NTJ720922 NJN720917:NJN720922 MZR720917:MZR720922 MPV720917:MPV720922 MFZ720917:MFZ720922 LWD720917:LWD720922 LMH720917:LMH720922 LCL720917:LCL720922 KSP720917:KSP720922 KIT720917:KIT720922 JYX720917:JYX720922 JPB720917:JPB720922 JFF720917:JFF720922 IVJ720917:IVJ720922 ILN720917:ILN720922 IBR720917:IBR720922 HRV720917:HRV720922 HHZ720917:HHZ720922 GYD720917:GYD720922 GOH720917:GOH720922 GEL720917:GEL720922 FUP720917:FUP720922 FKT720917:FKT720922 FAX720917:FAX720922 ERB720917:ERB720922 EHF720917:EHF720922 DXJ720917:DXJ720922 DNN720917:DNN720922 DDR720917:DDR720922 CTV720917:CTV720922 CJZ720917:CJZ720922 CAD720917:CAD720922 BQH720917:BQH720922 BGL720917:BGL720922 AWP720917:AWP720922 AMT720917:AMT720922 ACX720917:ACX720922 TB720917:TB720922 JF720917:JF720922 J720917:J720922 WVR655381:WVR655386 WLV655381:WLV655386 WBZ655381:WBZ655386 VSD655381:VSD655386 VIH655381:VIH655386 UYL655381:UYL655386 UOP655381:UOP655386 UET655381:UET655386 TUX655381:TUX655386 TLB655381:TLB655386 TBF655381:TBF655386 SRJ655381:SRJ655386 SHN655381:SHN655386 RXR655381:RXR655386 RNV655381:RNV655386 RDZ655381:RDZ655386 QUD655381:QUD655386 QKH655381:QKH655386 QAL655381:QAL655386 PQP655381:PQP655386 PGT655381:PGT655386 OWX655381:OWX655386 ONB655381:ONB655386 ODF655381:ODF655386 NTJ655381:NTJ655386 NJN655381:NJN655386 MZR655381:MZR655386 MPV655381:MPV655386 MFZ655381:MFZ655386 LWD655381:LWD655386 LMH655381:LMH655386 LCL655381:LCL655386 KSP655381:KSP655386 KIT655381:KIT655386 JYX655381:JYX655386 JPB655381:JPB655386 JFF655381:JFF655386 IVJ655381:IVJ655386 ILN655381:ILN655386 IBR655381:IBR655386 HRV655381:HRV655386 HHZ655381:HHZ655386 GYD655381:GYD655386 GOH655381:GOH655386 GEL655381:GEL655386 FUP655381:FUP655386 FKT655381:FKT655386 FAX655381:FAX655386 ERB655381:ERB655386 EHF655381:EHF655386 DXJ655381:DXJ655386 DNN655381:DNN655386 DDR655381:DDR655386 CTV655381:CTV655386 CJZ655381:CJZ655386 CAD655381:CAD655386 BQH655381:BQH655386 BGL655381:BGL655386 AWP655381:AWP655386 AMT655381:AMT655386 ACX655381:ACX655386 TB655381:TB655386 JF655381:JF655386 J655381:J655386 WVR589845:WVR589850 WLV589845:WLV589850 WBZ589845:WBZ589850 VSD589845:VSD589850 VIH589845:VIH589850 UYL589845:UYL589850 UOP589845:UOP589850 UET589845:UET589850 TUX589845:TUX589850 TLB589845:TLB589850 TBF589845:TBF589850 SRJ589845:SRJ589850 SHN589845:SHN589850 RXR589845:RXR589850 RNV589845:RNV589850 RDZ589845:RDZ589850 QUD589845:QUD589850 QKH589845:QKH589850 QAL589845:QAL589850 PQP589845:PQP589850 PGT589845:PGT589850 OWX589845:OWX589850 ONB589845:ONB589850 ODF589845:ODF589850 NTJ589845:NTJ589850 NJN589845:NJN589850 MZR589845:MZR589850 MPV589845:MPV589850 MFZ589845:MFZ589850 LWD589845:LWD589850 LMH589845:LMH589850 LCL589845:LCL589850 KSP589845:KSP589850 KIT589845:KIT589850 JYX589845:JYX589850 JPB589845:JPB589850 JFF589845:JFF589850 IVJ589845:IVJ589850 ILN589845:ILN589850 IBR589845:IBR589850 HRV589845:HRV589850 HHZ589845:HHZ589850 GYD589845:GYD589850 GOH589845:GOH589850 GEL589845:GEL589850 FUP589845:FUP589850 FKT589845:FKT589850 FAX589845:FAX589850 ERB589845:ERB589850 EHF589845:EHF589850 DXJ589845:DXJ589850 DNN589845:DNN589850 DDR589845:DDR589850 CTV589845:CTV589850 CJZ589845:CJZ589850 CAD589845:CAD589850 BQH589845:BQH589850 BGL589845:BGL589850 AWP589845:AWP589850 AMT589845:AMT589850 ACX589845:ACX589850 TB589845:TB589850 JF589845:JF589850 J589845:J589850 WVR524309:WVR524314 WLV524309:WLV524314 WBZ524309:WBZ524314 VSD524309:VSD524314 VIH524309:VIH524314 UYL524309:UYL524314 UOP524309:UOP524314 UET524309:UET524314 TUX524309:TUX524314 TLB524309:TLB524314 TBF524309:TBF524314 SRJ524309:SRJ524314 SHN524309:SHN524314 RXR524309:RXR524314 RNV524309:RNV524314 RDZ524309:RDZ524314 QUD524309:QUD524314 QKH524309:QKH524314 QAL524309:QAL524314 PQP524309:PQP524314 PGT524309:PGT524314 OWX524309:OWX524314 ONB524309:ONB524314 ODF524309:ODF524314 NTJ524309:NTJ524314 NJN524309:NJN524314 MZR524309:MZR524314 MPV524309:MPV524314 MFZ524309:MFZ524314 LWD524309:LWD524314 LMH524309:LMH524314 LCL524309:LCL524314 KSP524309:KSP524314 KIT524309:KIT524314 JYX524309:JYX524314 JPB524309:JPB524314 JFF524309:JFF524314 IVJ524309:IVJ524314 ILN524309:ILN524314 IBR524309:IBR524314 HRV524309:HRV524314 HHZ524309:HHZ524314 GYD524309:GYD524314 GOH524309:GOH524314 GEL524309:GEL524314 FUP524309:FUP524314 FKT524309:FKT524314 FAX524309:FAX524314 ERB524309:ERB524314 EHF524309:EHF524314 DXJ524309:DXJ524314 DNN524309:DNN524314 DDR524309:DDR524314 CTV524309:CTV524314 CJZ524309:CJZ524314 CAD524309:CAD524314 BQH524309:BQH524314 BGL524309:BGL524314 AWP524309:AWP524314 AMT524309:AMT524314 ACX524309:ACX524314 TB524309:TB524314 JF524309:JF524314 J524309:J524314 WVR458773:WVR458778 WLV458773:WLV458778 WBZ458773:WBZ458778 VSD458773:VSD458778 VIH458773:VIH458778 UYL458773:UYL458778 UOP458773:UOP458778 UET458773:UET458778 TUX458773:TUX458778 TLB458773:TLB458778 TBF458773:TBF458778 SRJ458773:SRJ458778 SHN458773:SHN458778 RXR458773:RXR458778 RNV458773:RNV458778 RDZ458773:RDZ458778 QUD458773:QUD458778 QKH458773:QKH458778 QAL458773:QAL458778 PQP458773:PQP458778 PGT458773:PGT458778 OWX458773:OWX458778 ONB458773:ONB458778 ODF458773:ODF458778 NTJ458773:NTJ458778 NJN458773:NJN458778 MZR458773:MZR458778 MPV458773:MPV458778 MFZ458773:MFZ458778 LWD458773:LWD458778 LMH458773:LMH458778 LCL458773:LCL458778 KSP458773:KSP458778 KIT458773:KIT458778 JYX458773:JYX458778 JPB458773:JPB458778 JFF458773:JFF458778 IVJ458773:IVJ458778 ILN458773:ILN458778 IBR458773:IBR458778 HRV458773:HRV458778 HHZ458773:HHZ458778 GYD458773:GYD458778 GOH458773:GOH458778 GEL458773:GEL458778 FUP458773:FUP458778 FKT458773:FKT458778 FAX458773:FAX458778 ERB458773:ERB458778 EHF458773:EHF458778 DXJ458773:DXJ458778 DNN458773:DNN458778 DDR458773:DDR458778 CTV458773:CTV458778 CJZ458773:CJZ458778 CAD458773:CAD458778 BQH458773:BQH458778 BGL458773:BGL458778 AWP458773:AWP458778 AMT458773:AMT458778 ACX458773:ACX458778 TB458773:TB458778 JF458773:JF458778 J458773:J458778 WVR393237:WVR393242 WLV393237:WLV393242 WBZ393237:WBZ393242 VSD393237:VSD393242 VIH393237:VIH393242 UYL393237:UYL393242 UOP393237:UOP393242 UET393237:UET393242 TUX393237:TUX393242 TLB393237:TLB393242 TBF393237:TBF393242 SRJ393237:SRJ393242 SHN393237:SHN393242 RXR393237:RXR393242 RNV393237:RNV393242 RDZ393237:RDZ393242 QUD393237:QUD393242 QKH393237:QKH393242 QAL393237:QAL393242 PQP393237:PQP393242 PGT393237:PGT393242 OWX393237:OWX393242 ONB393237:ONB393242 ODF393237:ODF393242 NTJ393237:NTJ393242 NJN393237:NJN393242 MZR393237:MZR393242 MPV393237:MPV393242 MFZ393237:MFZ393242 LWD393237:LWD393242 LMH393237:LMH393242 LCL393237:LCL393242 KSP393237:KSP393242 KIT393237:KIT393242 JYX393237:JYX393242 JPB393237:JPB393242 JFF393237:JFF393242 IVJ393237:IVJ393242 ILN393237:ILN393242 IBR393237:IBR393242 HRV393237:HRV393242 HHZ393237:HHZ393242 GYD393237:GYD393242 GOH393237:GOH393242 GEL393237:GEL393242 FUP393237:FUP393242 FKT393237:FKT393242 FAX393237:FAX393242 ERB393237:ERB393242 EHF393237:EHF393242 DXJ393237:DXJ393242 DNN393237:DNN393242 DDR393237:DDR393242 CTV393237:CTV393242 CJZ393237:CJZ393242 CAD393237:CAD393242 BQH393237:BQH393242 BGL393237:BGL393242 AWP393237:AWP393242 AMT393237:AMT393242 ACX393237:ACX393242 TB393237:TB393242 JF393237:JF393242 J393237:J393242 WVR327701:WVR327706 WLV327701:WLV327706 WBZ327701:WBZ327706 VSD327701:VSD327706 VIH327701:VIH327706 UYL327701:UYL327706 UOP327701:UOP327706 UET327701:UET327706 TUX327701:TUX327706 TLB327701:TLB327706 TBF327701:TBF327706 SRJ327701:SRJ327706 SHN327701:SHN327706 RXR327701:RXR327706 RNV327701:RNV327706 RDZ327701:RDZ327706 QUD327701:QUD327706 QKH327701:QKH327706 QAL327701:QAL327706 PQP327701:PQP327706 PGT327701:PGT327706 OWX327701:OWX327706 ONB327701:ONB327706 ODF327701:ODF327706 NTJ327701:NTJ327706 NJN327701:NJN327706 MZR327701:MZR327706 MPV327701:MPV327706 MFZ327701:MFZ327706 LWD327701:LWD327706 LMH327701:LMH327706 LCL327701:LCL327706 KSP327701:KSP327706 KIT327701:KIT327706 JYX327701:JYX327706 JPB327701:JPB327706 JFF327701:JFF327706 IVJ327701:IVJ327706 ILN327701:ILN327706 IBR327701:IBR327706 HRV327701:HRV327706 HHZ327701:HHZ327706 GYD327701:GYD327706 GOH327701:GOH327706 GEL327701:GEL327706 FUP327701:FUP327706 FKT327701:FKT327706 FAX327701:FAX327706 ERB327701:ERB327706 EHF327701:EHF327706 DXJ327701:DXJ327706 DNN327701:DNN327706 DDR327701:DDR327706 CTV327701:CTV327706 CJZ327701:CJZ327706 CAD327701:CAD327706 BQH327701:BQH327706 BGL327701:BGL327706 AWP327701:AWP327706 AMT327701:AMT327706 ACX327701:ACX327706 TB327701:TB327706 JF327701:JF327706 J327701:J327706 WVR262165:WVR262170 WLV262165:WLV262170 WBZ262165:WBZ262170 VSD262165:VSD262170 VIH262165:VIH262170 UYL262165:UYL262170 UOP262165:UOP262170 UET262165:UET262170 TUX262165:TUX262170 TLB262165:TLB262170 TBF262165:TBF262170 SRJ262165:SRJ262170 SHN262165:SHN262170 RXR262165:RXR262170 RNV262165:RNV262170 RDZ262165:RDZ262170 QUD262165:QUD262170 QKH262165:QKH262170 QAL262165:QAL262170 PQP262165:PQP262170 PGT262165:PGT262170 OWX262165:OWX262170 ONB262165:ONB262170 ODF262165:ODF262170 NTJ262165:NTJ262170 NJN262165:NJN262170 MZR262165:MZR262170 MPV262165:MPV262170 MFZ262165:MFZ262170 LWD262165:LWD262170 LMH262165:LMH262170 LCL262165:LCL262170 KSP262165:KSP262170 KIT262165:KIT262170 JYX262165:JYX262170 JPB262165:JPB262170 JFF262165:JFF262170 IVJ262165:IVJ262170 ILN262165:ILN262170 IBR262165:IBR262170 HRV262165:HRV262170 HHZ262165:HHZ262170 GYD262165:GYD262170 GOH262165:GOH262170 GEL262165:GEL262170 FUP262165:FUP262170 FKT262165:FKT262170 FAX262165:FAX262170 ERB262165:ERB262170 EHF262165:EHF262170 DXJ262165:DXJ262170 DNN262165:DNN262170 DDR262165:DDR262170 CTV262165:CTV262170 CJZ262165:CJZ262170 CAD262165:CAD262170 BQH262165:BQH262170 BGL262165:BGL262170 AWP262165:AWP262170 AMT262165:AMT262170 ACX262165:ACX262170 TB262165:TB262170 JF262165:JF262170 J262165:J262170 WVR196629:WVR196634 WLV196629:WLV196634 WBZ196629:WBZ196634 VSD196629:VSD196634 VIH196629:VIH196634 UYL196629:UYL196634 UOP196629:UOP196634 UET196629:UET196634 TUX196629:TUX196634 TLB196629:TLB196634 TBF196629:TBF196634 SRJ196629:SRJ196634 SHN196629:SHN196634 RXR196629:RXR196634 RNV196629:RNV196634 RDZ196629:RDZ196634 QUD196629:QUD196634 QKH196629:QKH196634 QAL196629:QAL196634 PQP196629:PQP196634 PGT196629:PGT196634 OWX196629:OWX196634 ONB196629:ONB196634 ODF196629:ODF196634 NTJ196629:NTJ196634 NJN196629:NJN196634 MZR196629:MZR196634 MPV196629:MPV196634 MFZ196629:MFZ196634 LWD196629:LWD196634 LMH196629:LMH196634 LCL196629:LCL196634 KSP196629:KSP196634 KIT196629:KIT196634 JYX196629:JYX196634 JPB196629:JPB196634 JFF196629:JFF196634 IVJ196629:IVJ196634 ILN196629:ILN196634 IBR196629:IBR196634 HRV196629:HRV196634 HHZ196629:HHZ196634 GYD196629:GYD196634 GOH196629:GOH196634 GEL196629:GEL196634 FUP196629:FUP196634 FKT196629:FKT196634 FAX196629:FAX196634 ERB196629:ERB196634 EHF196629:EHF196634 DXJ196629:DXJ196634 DNN196629:DNN196634 DDR196629:DDR196634 CTV196629:CTV196634 CJZ196629:CJZ196634 CAD196629:CAD196634 BQH196629:BQH196634 BGL196629:BGL196634 AWP196629:AWP196634 AMT196629:AMT196634 ACX196629:ACX196634 TB196629:TB196634 JF196629:JF196634 J196629:J196634 WVR131093:WVR131098 WLV131093:WLV131098 WBZ131093:WBZ131098 VSD131093:VSD131098 VIH131093:VIH131098 UYL131093:UYL131098 UOP131093:UOP131098 UET131093:UET131098 TUX131093:TUX131098 TLB131093:TLB131098 TBF131093:TBF131098 SRJ131093:SRJ131098 SHN131093:SHN131098 RXR131093:RXR131098 RNV131093:RNV131098 RDZ131093:RDZ131098 QUD131093:QUD131098 QKH131093:QKH131098 QAL131093:QAL131098 PQP131093:PQP131098 PGT131093:PGT131098 OWX131093:OWX131098 ONB131093:ONB131098 ODF131093:ODF131098 NTJ131093:NTJ131098 NJN131093:NJN131098 MZR131093:MZR131098 MPV131093:MPV131098 MFZ131093:MFZ131098 LWD131093:LWD131098 LMH131093:LMH131098 LCL131093:LCL131098 KSP131093:KSP131098 KIT131093:KIT131098 JYX131093:JYX131098 JPB131093:JPB131098 JFF131093:JFF131098 IVJ131093:IVJ131098 ILN131093:ILN131098 IBR131093:IBR131098 HRV131093:HRV131098 HHZ131093:HHZ131098 GYD131093:GYD131098 GOH131093:GOH131098 GEL131093:GEL131098 FUP131093:FUP131098 FKT131093:FKT131098 FAX131093:FAX131098 ERB131093:ERB131098 EHF131093:EHF131098 DXJ131093:DXJ131098 DNN131093:DNN131098 DDR131093:DDR131098 CTV131093:CTV131098 CJZ131093:CJZ131098 CAD131093:CAD131098 BQH131093:BQH131098 BGL131093:BGL131098 AWP131093:AWP131098 AMT131093:AMT131098 ACX131093:ACX131098 TB131093:TB131098 JF131093:JF131098 J131093:J131098 WVR65557:WVR65562 WLV65557:WLV65562 WBZ65557:WBZ65562 VSD65557:VSD65562 VIH65557:VIH65562 UYL65557:UYL65562 UOP65557:UOP65562 UET65557:UET65562 TUX65557:TUX65562 TLB65557:TLB65562 TBF65557:TBF65562 SRJ65557:SRJ65562 SHN65557:SHN65562 RXR65557:RXR65562 RNV65557:RNV65562 RDZ65557:RDZ65562 QUD65557:QUD65562 QKH65557:QKH65562 QAL65557:QAL65562 PQP65557:PQP65562 PGT65557:PGT65562 OWX65557:OWX65562 ONB65557:ONB65562 ODF65557:ODF65562 NTJ65557:NTJ65562 NJN65557:NJN65562 MZR65557:MZR65562 MPV65557:MPV65562 MFZ65557:MFZ65562 LWD65557:LWD65562 LMH65557:LMH65562 LCL65557:LCL65562 KSP65557:KSP65562 KIT65557:KIT65562 JYX65557:JYX65562 JPB65557:JPB65562 JFF65557:JFF65562 IVJ65557:IVJ65562 ILN65557:ILN65562 IBR65557:IBR65562 HRV65557:HRV65562 HHZ65557:HHZ65562 GYD65557:GYD65562 GOH65557:GOH65562 GEL65557:GEL65562 FUP65557:FUP65562 FKT65557:FKT65562 FAX65557:FAX65562 ERB65557:ERB65562 EHF65557:EHF65562 DXJ65557:DXJ65562 DNN65557:DNN65562 DDR65557:DDR65562 CTV65557:CTV65562 CJZ65557:CJZ65562 CAD65557:CAD65562 BQH65557:BQH65562 BGL65557:BGL65562 AWP65557:AWP65562 AMT65557:AMT65562 ACX65557:ACX65562 TB65557:TB65562 JF65557:JF65562 O55 JK55 TG55 ADC55 AMY55 AWU55 BGQ55 BQM55 CAI55 CKE55 CUA55 DDW55 DNS55 DXO55 EHK55 ERG55 FBC55 FKY55 FUU55 GEQ55 GOM55 GYI55 HIE55 HSA55 IBW55 ILS55 IVO55 JFK55 JPG55 JZC55 KIY55 KSU55 LCQ55 LMM55 LWI55 MGE55 MQA55 MZW55 NJS55 NTO55 ODK55 ONG55 OXC55 PGY55 PQU55 QAQ55 QKM55 QUI55 REE55 ROA55 RXW55 SHS55 SRO55 TBK55 TLG55 TVC55 UEY55 UOU55 UYQ55 VIM55 VSI55 WCE55 WMA55 WVW55 O65538 JK65538 TG65538 ADC65538 AMY65538 AWU65538 BGQ65538 BQM65538 CAI65538 CKE65538 CUA65538 DDW65538 DNS65538 DXO65538 EHK65538 ERG65538 FBC65538 FKY65538 FUU65538 GEQ65538 GOM65538 GYI65538 HIE65538 HSA65538 IBW65538 ILS65538 IVO65538 JFK65538 JPG65538 JZC65538 KIY65538 KSU65538 LCQ65538 LMM65538 LWI65538 MGE65538 MQA65538 MZW65538 NJS65538 NTO65538 ODK65538 ONG65538 OXC65538 PGY65538 PQU65538 QAQ65538 QKM65538 QUI65538 REE65538 ROA65538 RXW65538 SHS65538 SRO65538 TBK65538 TLG65538 TVC65538 UEY65538 UOU65538 UYQ65538 VIM65538 VSI65538 WCE65538 WMA65538 WVW65538 O131074 JK131074 TG131074 ADC131074 AMY131074 AWU131074 BGQ131074 BQM131074 CAI131074 CKE131074 CUA131074 DDW131074 DNS131074 DXO131074 EHK131074 ERG131074 FBC131074 FKY131074 FUU131074 GEQ131074 GOM131074 GYI131074 HIE131074 HSA131074 IBW131074 ILS131074 IVO131074 JFK131074 JPG131074 JZC131074 KIY131074 KSU131074 LCQ131074 LMM131074 LWI131074 MGE131074 MQA131074 MZW131074 NJS131074 NTO131074 ODK131074 ONG131074 OXC131074 PGY131074 PQU131074 QAQ131074 QKM131074 QUI131074 REE131074 ROA131074 RXW131074 SHS131074 SRO131074 TBK131074 TLG131074 TVC131074 UEY131074 UOU131074 UYQ131074 VIM131074 VSI131074 WCE131074 WMA131074 WVW131074 O196610 JK196610 TG196610 ADC196610 AMY196610 AWU196610 BGQ196610 BQM196610 CAI196610 CKE196610 CUA196610 DDW196610 DNS196610 DXO196610 EHK196610 ERG196610 FBC196610 FKY196610 FUU196610 GEQ196610 GOM196610 GYI196610 HIE196610 HSA196610 IBW196610 ILS196610 IVO196610 JFK196610 JPG196610 JZC196610 KIY196610 KSU196610 LCQ196610 LMM196610 LWI196610 MGE196610 MQA196610 MZW196610 NJS196610 NTO196610 ODK196610 ONG196610 OXC196610 PGY196610 PQU196610 QAQ196610 QKM196610 QUI196610 REE196610 ROA196610 RXW196610 SHS196610 SRO196610 TBK196610 TLG196610 TVC196610 UEY196610 UOU196610 UYQ196610 VIM196610 VSI196610 WCE196610 WMA196610 WVW196610 O262146 JK262146 TG262146 ADC262146 AMY262146 AWU262146 BGQ262146 BQM262146 CAI262146 CKE262146 CUA262146 DDW262146 DNS262146 DXO262146 EHK262146 ERG262146 FBC262146 FKY262146 FUU262146 GEQ262146 GOM262146 GYI262146 HIE262146 HSA262146 IBW262146 ILS262146 IVO262146 JFK262146 JPG262146 JZC262146 KIY262146 KSU262146 LCQ262146 LMM262146 LWI262146 MGE262146 MQA262146 MZW262146 NJS262146 NTO262146 ODK262146 ONG262146 OXC262146 PGY262146 PQU262146 QAQ262146 QKM262146 QUI262146 REE262146 ROA262146 RXW262146 SHS262146 SRO262146 TBK262146 TLG262146 TVC262146 UEY262146 UOU262146 UYQ262146 VIM262146 VSI262146 WCE262146 WMA262146 WVW262146 O327682 JK327682 TG327682 ADC327682 AMY327682 AWU327682 BGQ327682 BQM327682 CAI327682 CKE327682 CUA327682 DDW327682 DNS327682 DXO327682 EHK327682 ERG327682 FBC327682 FKY327682 FUU327682 GEQ327682 GOM327682 GYI327682 HIE327682 HSA327682 IBW327682 ILS327682 IVO327682 JFK327682 JPG327682 JZC327682 KIY327682 KSU327682 LCQ327682 LMM327682 LWI327682 MGE327682 MQA327682 MZW327682 NJS327682 NTO327682 ODK327682 ONG327682 OXC327682 PGY327682 PQU327682 QAQ327682 QKM327682 QUI327682 REE327682 ROA327682 RXW327682 SHS327682 SRO327682 TBK327682 TLG327682 TVC327682 UEY327682 UOU327682 UYQ327682 VIM327682 VSI327682 WCE327682 WMA327682 WVW327682 O393218 JK393218 TG393218 ADC393218 AMY393218 AWU393218 BGQ393218 BQM393218 CAI393218 CKE393218 CUA393218 DDW393218 DNS393218 DXO393218 EHK393218 ERG393218 FBC393218 FKY393218 FUU393218 GEQ393218 GOM393218 GYI393218 HIE393218 HSA393218 IBW393218 ILS393218 IVO393218 JFK393218 JPG393218 JZC393218 KIY393218 KSU393218 LCQ393218 LMM393218 LWI393218 MGE393218 MQA393218 MZW393218 NJS393218 NTO393218 ODK393218 ONG393218 OXC393218 PGY393218 PQU393218 QAQ393218 QKM393218 QUI393218 REE393218 ROA393218 RXW393218 SHS393218 SRO393218 TBK393218 TLG393218 TVC393218 UEY393218 UOU393218 UYQ393218 VIM393218 VSI393218 WCE393218 WMA393218 WVW393218 O458754 JK458754 TG458754 ADC458754 AMY458754 AWU458754 BGQ458754 BQM458754 CAI458754 CKE458754 CUA458754 DDW458754 DNS458754 DXO458754 EHK458754 ERG458754 FBC458754 FKY458754 FUU458754 GEQ458754 GOM458754 GYI458754 HIE458754 HSA458754 IBW458754 ILS458754 IVO458754 JFK458754 JPG458754 JZC458754 KIY458754 KSU458754 LCQ458754 LMM458754 LWI458754 MGE458754 MQA458754 MZW458754 NJS458754 NTO458754 ODK458754 ONG458754 OXC458754 PGY458754 PQU458754 QAQ458754 QKM458754 QUI458754 REE458754 ROA458754 RXW458754 SHS458754 SRO458754 TBK458754 TLG458754 TVC458754 UEY458754 UOU458754 UYQ458754 VIM458754 VSI458754 WCE458754 WMA458754 WVW458754 O524290 JK524290 TG524290 ADC524290 AMY524290 AWU524290 BGQ524290 BQM524290 CAI524290 CKE524290 CUA524290 DDW524290 DNS524290 DXO524290 EHK524290 ERG524290 FBC524290 FKY524290 FUU524290 GEQ524290 GOM524290 GYI524290 HIE524290 HSA524290 IBW524290 ILS524290 IVO524290 JFK524290 JPG524290 JZC524290 KIY524290 KSU524290 LCQ524290 LMM524290 LWI524290 MGE524290 MQA524290 MZW524290 NJS524290 NTO524290 ODK524290 ONG524290 OXC524290 PGY524290 PQU524290 QAQ524290 QKM524290 QUI524290 REE524290 ROA524290 RXW524290 SHS524290 SRO524290 TBK524290 TLG524290 TVC524290 UEY524290 UOU524290 UYQ524290 VIM524290 VSI524290 WCE524290 WMA524290 WVW524290 O589826 JK589826 TG589826 ADC589826 AMY589826 AWU589826 BGQ589826 BQM589826 CAI589826 CKE589826 CUA589826 DDW589826 DNS589826 DXO589826 EHK589826 ERG589826 FBC589826 FKY589826 FUU589826 GEQ589826 GOM589826 GYI589826 HIE589826 HSA589826 IBW589826 ILS589826 IVO589826 JFK589826 JPG589826 JZC589826 KIY589826 KSU589826 LCQ589826 LMM589826 LWI589826 MGE589826 MQA589826 MZW589826 NJS589826 NTO589826 ODK589826 ONG589826 OXC589826 PGY589826 PQU589826 QAQ589826 QKM589826 QUI589826 REE589826 ROA589826 RXW589826 SHS589826 SRO589826 TBK589826 TLG589826 TVC589826 UEY589826 UOU589826 UYQ589826 VIM589826 VSI589826 WCE589826 WMA589826 WVW589826 O655362 JK655362 TG655362 ADC655362 AMY655362 AWU655362 BGQ655362 BQM655362 CAI655362 CKE655362 CUA655362 DDW655362 DNS655362 DXO655362 EHK655362 ERG655362 FBC655362 FKY655362 FUU655362 GEQ655362 GOM655362 GYI655362 HIE655362 HSA655362 IBW655362 ILS655362 IVO655362 JFK655362 JPG655362 JZC655362 KIY655362 KSU655362 LCQ655362 LMM655362 LWI655362 MGE655362 MQA655362 MZW655362 NJS655362 NTO655362 ODK655362 ONG655362 OXC655362 PGY655362 PQU655362 QAQ655362 QKM655362 QUI655362 REE655362 ROA655362 RXW655362 SHS655362 SRO655362 TBK655362 TLG655362 TVC655362 UEY655362 UOU655362 UYQ655362 VIM655362 VSI655362 WCE655362 WMA655362 WVW655362 O720898 JK720898 TG720898 ADC720898 AMY720898 AWU720898 BGQ720898 BQM720898 CAI720898 CKE720898 CUA720898 DDW720898 DNS720898 DXO720898 EHK720898 ERG720898 FBC720898 FKY720898 FUU720898 GEQ720898 GOM720898 GYI720898 HIE720898 HSA720898 IBW720898 ILS720898 IVO720898 JFK720898 JPG720898 JZC720898 KIY720898 KSU720898 LCQ720898 LMM720898 LWI720898 MGE720898 MQA720898 MZW720898 NJS720898 NTO720898 ODK720898 ONG720898 OXC720898 PGY720898 PQU720898 QAQ720898 QKM720898 QUI720898 REE720898 ROA720898 RXW720898 SHS720898 SRO720898 TBK720898 TLG720898 TVC720898 UEY720898 UOU720898 UYQ720898 VIM720898 VSI720898 WCE720898 WMA720898 WVW720898 O786434 JK786434 TG786434 ADC786434 AMY786434 AWU786434 BGQ786434 BQM786434 CAI786434 CKE786434 CUA786434 DDW786434 DNS786434 DXO786434 EHK786434 ERG786434 FBC786434 FKY786434 FUU786434 GEQ786434 GOM786434 GYI786434 HIE786434 HSA786434 IBW786434 ILS786434 IVO786434 JFK786434 JPG786434 JZC786434 KIY786434 KSU786434 LCQ786434 LMM786434 LWI786434 MGE786434 MQA786434 MZW786434 NJS786434 NTO786434 ODK786434 ONG786434 OXC786434 PGY786434 PQU786434 QAQ786434 QKM786434 QUI786434 REE786434 ROA786434 RXW786434 SHS786434 SRO786434 TBK786434 TLG786434 TVC786434 UEY786434 UOU786434 UYQ786434 VIM786434 VSI786434 WCE786434 WMA786434 WVW786434 O851970 JK851970 TG851970 ADC851970 AMY851970 AWU851970 BGQ851970 BQM851970 CAI851970 CKE851970 CUA851970 DDW851970 DNS851970 DXO851970 EHK851970 ERG851970 FBC851970 FKY851970 FUU851970 GEQ851970 GOM851970 GYI851970 HIE851970 HSA851970 IBW851970 ILS851970 IVO851970 JFK851970 JPG851970 JZC851970 KIY851970 KSU851970 LCQ851970 LMM851970 LWI851970 MGE851970 MQA851970 MZW851970 NJS851970 NTO851970 ODK851970 ONG851970 OXC851970 PGY851970 PQU851970 QAQ851970 QKM851970 QUI851970 REE851970 ROA851970 RXW851970 SHS851970 SRO851970 TBK851970 TLG851970 TVC851970 UEY851970 UOU851970 UYQ851970 VIM851970 VSI851970 WCE851970 WMA851970 WVW851970 O917506 JK917506 TG917506 ADC917506 AMY917506 AWU917506 BGQ917506 BQM917506 CAI917506 CKE917506 CUA917506 DDW917506 DNS917506 DXO917506 EHK917506 ERG917506 FBC917506 FKY917506 FUU917506 GEQ917506 GOM917506 GYI917506 HIE917506 HSA917506 IBW917506 ILS917506 IVO917506 JFK917506 JPG917506 JZC917506 KIY917506 KSU917506 LCQ917506 LMM917506 LWI917506 MGE917506 MQA917506 MZW917506 NJS917506 NTO917506 ODK917506 ONG917506 OXC917506 PGY917506 PQU917506 QAQ917506 QKM917506 QUI917506 REE917506 ROA917506 RXW917506 SHS917506 SRO917506 TBK917506 TLG917506 TVC917506 UEY917506 UOU917506 UYQ917506 VIM917506 VSI917506 WCE917506 WMA917506 WVW917506 O983042 JK983042 TG983042 ADC983042 AMY983042 AWU983042 BGQ983042 BQM983042 CAI983042 CKE983042 CUA983042 DDW983042 DNS983042 DXO983042 EHK983042 ERG983042 FBC983042 FKY983042 FUU983042 GEQ983042 GOM983042 GYI983042 HIE983042 HSA983042 IBW983042 ILS983042 IVO983042 JFK983042 JPG983042 JZC983042 KIY983042 KSU983042 LCQ983042 LMM983042 LWI983042 MGE983042 MQA983042 MZW983042 NJS983042 NTO983042 ODK983042 ONG983042 OXC983042 PGY983042 PQU983042 QAQ983042 QKM983042 QUI983042 REE983042 ROA983042 RXW983042 SHS983042 SRO983042 TBK983042 TLG983042 TVC983042 UEY983042 UOU983042 UYQ983042 VIM983042 VSI983042 WCE983042 WMA983042 WVW983042 J65571 WVR983075 WLV983075 WBZ983075 VSD983075 VIH983075 UYL983075 UOP983075 UET983075 TUX983075 TLB983075 TBF983075 SRJ983075 SHN983075 RXR983075 RNV983075 RDZ983075 QUD983075 QKH983075 QAL983075 PQP983075 PGT983075 OWX983075 ONB983075 ODF983075 NTJ983075 NJN983075 MZR983075 MPV983075 MFZ983075 LWD983075 LMH983075 LCL983075 KSP983075 KIT983075 JYX983075 JPB983075 JFF983075 IVJ983075 ILN983075 IBR983075 HRV983075 HHZ983075 GYD983075 GOH983075 GEL983075 FUP983075 FKT983075 FAX983075 ERB983075 EHF983075 DXJ983075 DNN983075 DDR983075 CTV983075 CJZ983075 CAD983075 BQH983075 BGL983075 AWP983075 AMT983075 ACX983075 TB983075 JF983075 J983075 WVR917539 WLV917539 WBZ917539 VSD917539 VIH917539 UYL917539 UOP917539 UET917539 TUX917539 TLB917539 TBF917539 SRJ917539 SHN917539 RXR917539 RNV917539 RDZ917539 QUD917539 QKH917539 QAL917539 PQP917539 PGT917539 OWX917539 ONB917539 ODF917539 NTJ917539 NJN917539 MZR917539 MPV917539 MFZ917539 LWD917539 LMH917539 LCL917539 KSP917539 KIT917539 JYX917539 JPB917539 JFF917539 IVJ917539 ILN917539 IBR917539 HRV917539 HHZ917539 GYD917539 GOH917539 GEL917539 FUP917539 FKT917539 FAX917539 ERB917539 EHF917539 DXJ917539 DNN917539 DDR917539 CTV917539 CJZ917539 CAD917539 BQH917539 BGL917539 AWP917539 AMT917539 ACX917539 TB917539 JF917539 J917539 WVR852003 WLV852003 WBZ852003 VSD852003 VIH852003 UYL852003 UOP852003 UET852003 TUX852003 TLB852003 TBF852003 SRJ852003 SHN852003 RXR852003 RNV852003 RDZ852003 QUD852003 QKH852003 QAL852003 PQP852003 PGT852003 OWX852003 ONB852003 ODF852003 NTJ852003 NJN852003 MZR852003 MPV852003 MFZ852003 LWD852003 LMH852003 LCL852003 KSP852003 KIT852003 JYX852003 JPB852003 JFF852003 IVJ852003 ILN852003 IBR852003 HRV852003 HHZ852003 GYD852003 GOH852003 GEL852003 FUP852003 FKT852003 FAX852003 ERB852003 EHF852003 DXJ852003 DNN852003 DDR852003 CTV852003 CJZ852003 CAD852003 BQH852003 BGL852003 AWP852003 AMT852003 ACX852003 TB852003 JF852003 J852003 WVR786467 WLV786467 WBZ786467 VSD786467 VIH786467 UYL786467 UOP786467 UET786467 TUX786467 TLB786467 TBF786467 SRJ786467 SHN786467 RXR786467 RNV786467 RDZ786467 QUD786467 QKH786467 QAL786467 PQP786467 PGT786467 OWX786467 ONB786467 ODF786467 NTJ786467 NJN786467 MZR786467 MPV786467 MFZ786467 LWD786467 LMH786467 LCL786467 KSP786467 KIT786467 JYX786467 JPB786467 JFF786467 IVJ786467 ILN786467 IBR786467 HRV786467 HHZ786467 GYD786467 GOH786467 GEL786467 FUP786467 FKT786467 FAX786467 ERB786467 EHF786467 DXJ786467 DNN786467 DDR786467 CTV786467 CJZ786467 CAD786467 BQH786467 BGL786467 AWP786467 AMT786467 ACX786467 TB786467 JF786467 J786467 WVR720931 WLV720931 WBZ720931 VSD720931 VIH720931 UYL720931 UOP720931 UET720931 TUX720931 TLB720931 TBF720931 SRJ720931 SHN720931 RXR720931 RNV720931 RDZ720931 QUD720931 QKH720931 QAL720931 PQP720931 PGT720931 OWX720931 ONB720931 ODF720931 NTJ720931 NJN720931 MZR720931 MPV720931 MFZ720931 LWD720931 LMH720931 LCL720931 KSP720931 KIT720931 JYX720931 JPB720931 JFF720931 IVJ720931 ILN720931 IBR720931 HRV720931 HHZ720931 GYD720931 GOH720931 GEL720931 FUP720931 FKT720931 FAX720931 ERB720931 EHF720931 DXJ720931 DNN720931 DDR720931 CTV720931 CJZ720931 CAD720931 BQH720931 BGL720931 AWP720931 AMT720931 ACX720931 TB720931 JF720931 J720931 WVR655395 WLV655395 WBZ655395 VSD655395 VIH655395 UYL655395 UOP655395 UET655395 TUX655395 TLB655395 TBF655395 SRJ655395 SHN655395 RXR655395 RNV655395 RDZ655395 QUD655395 QKH655395 QAL655395 PQP655395 PGT655395 OWX655395 ONB655395 ODF655395 NTJ655395 NJN655395 MZR655395 MPV655395 MFZ655395 LWD655395 LMH655395 LCL655395 KSP655395 KIT655395 JYX655395 JPB655395 JFF655395 IVJ655395 ILN655395 IBR655395 HRV655395 HHZ655395 GYD655395 GOH655395 GEL655395 FUP655395 FKT655395 FAX655395 ERB655395 EHF655395 DXJ655395 DNN655395 DDR655395 CTV655395 CJZ655395 CAD655395 BQH655395 BGL655395 AWP655395 AMT655395 ACX655395 TB655395 JF655395 J655395 WVR589859 WLV589859 WBZ589859 VSD589859 VIH589859 UYL589859 UOP589859 UET589859 TUX589859 TLB589859 TBF589859 SRJ589859 SHN589859 RXR589859 RNV589859 RDZ589859 QUD589859 QKH589859 QAL589859 PQP589859 PGT589859 OWX589859 ONB589859 ODF589859 NTJ589859 NJN589859 MZR589859 MPV589859 MFZ589859 LWD589859 LMH589859 LCL589859 KSP589859 KIT589859 JYX589859 JPB589859 JFF589859 IVJ589859 ILN589859 IBR589859 HRV589859 HHZ589859 GYD589859 GOH589859 GEL589859 FUP589859 FKT589859 FAX589859 ERB589859 EHF589859 DXJ589859 DNN589859 DDR589859 CTV589859 CJZ589859 CAD589859 BQH589859 BGL589859 AWP589859 AMT589859 ACX589859 TB589859 JF589859 J589859 WVR524323 WLV524323 WBZ524323 VSD524323 VIH524323 UYL524323 UOP524323 UET524323 TUX524323 TLB524323 TBF524323 SRJ524323 SHN524323 RXR524323 RNV524323 RDZ524323 QUD524323 QKH524323 QAL524323 PQP524323 PGT524323 OWX524323 ONB524323 ODF524323 NTJ524323 NJN524323 MZR524323 MPV524323 MFZ524323 LWD524323 LMH524323 LCL524323 KSP524323 KIT524323 JYX524323 JPB524323 JFF524323 IVJ524323 ILN524323 IBR524323 HRV524323 HHZ524323 GYD524323 GOH524323 GEL524323 FUP524323 FKT524323 FAX524323 ERB524323 EHF524323 DXJ524323 DNN524323 DDR524323 CTV524323 CJZ524323 CAD524323 BQH524323 BGL524323 AWP524323 AMT524323 ACX524323 TB524323 JF524323 J524323 WVR458787 WLV458787 WBZ458787 VSD458787 VIH458787 UYL458787 UOP458787 UET458787 TUX458787 TLB458787 TBF458787 SRJ458787 SHN458787 RXR458787 RNV458787 RDZ458787 QUD458787 QKH458787 QAL458787 PQP458787 PGT458787 OWX458787 ONB458787 ODF458787 NTJ458787 NJN458787 MZR458787 MPV458787 MFZ458787 LWD458787 LMH458787 LCL458787 KSP458787 KIT458787 JYX458787 JPB458787 JFF458787 IVJ458787 ILN458787 IBR458787 HRV458787 HHZ458787 GYD458787 GOH458787 GEL458787 FUP458787 FKT458787 FAX458787 ERB458787 EHF458787 DXJ458787 DNN458787 DDR458787 CTV458787 CJZ458787 CAD458787 BQH458787 BGL458787 AWP458787 AMT458787 ACX458787 TB458787 JF458787 J458787 WVR393251 WLV393251 WBZ393251 VSD393251 VIH393251 UYL393251 UOP393251 UET393251 TUX393251 TLB393251 TBF393251 SRJ393251 SHN393251 RXR393251 RNV393251 RDZ393251 QUD393251 QKH393251 QAL393251 PQP393251 PGT393251 OWX393251 ONB393251 ODF393251 NTJ393251 NJN393251 MZR393251 MPV393251 MFZ393251 LWD393251 LMH393251 LCL393251 KSP393251 KIT393251 JYX393251 JPB393251 JFF393251 IVJ393251 ILN393251 IBR393251 HRV393251 HHZ393251 GYD393251 GOH393251 GEL393251 FUP393251 FKT393251 FAX393251 ERB393251 EHF393251 DXJ393251 DNN393251 DDR393251 CTV393251 CJZ393251 CAD393251 BQH393251 BGL393251 AWP393251 AMT393251 ACX393251 TB393251 JF393251 J393251 WVR327715 WLV327715 WBZ327715 VSD327715 VIH327715 UYL327715 UOP327715 UET327715 TUX327715 TLB327715 TBF327715 SRJ327715 SHN327715 RXR327715 RNV327715 RDZ327715 QUD327715 QKH327715 QAL327715 PQP327715 PGT327715 OWX327715 ONB327715 ODF327715 NTJ327715 NJN327715 MZR327715 MPV327715 MFZ327715 LWD327715 LMH327715 LCL327715 KSP327715 KIT327715 JYX327715 JPB327715 JFF327715 IVJ327715 ILN327715 IBR327715 HRV327715 HHZ327715 GYD327715 GOH327715 GEL327715 FUP327715 FKT327715 FAX327715 ERB327715 EHF327715 DXJ327715 DNN327715 DDR327715 CTV327715 CJZ327715 CAD327715 BQH327715 BGL327715 AWP327715 AMT327715 ACX327715 TB327715 JF327715 J327715 WVR262179 WLV262179 WBZ262179 VSD262179 VIH262179 UYL262179 UOP262179 UET262179 TUX262179 TLB262179 TBF262179 SRJ262179 SHN262179 RXR262179 RNV262179 RDZ262179 QUD262179 QKH262179 QAL262179 PQP262179 PGT262179 OWX262179 ONB262179 ODF262179 NTJ262179 NJN262179 MZR262179 MPV262179 MFZ262179 LWD262179 LMH262179 LCL262179 KSP262179 KIT262179 JYX262179 JPB262179 JFF262179 IVJ262179 ILN262179 IBR262179 HRV262179 HHZ262179 GYD262179 GOH262179 GEL262179 FUP262179 FKT262179 FAX262179 ERB262179 EHF262179 DXJ262179 DNN262179 DDR262179 CTV262179 CJZ262179 CAD262179 BQH262179 BGL262179 AWP262179 AMT262179 ACX262179 TB262179 JF262179 J262179 WVR196643 WLV196643 WBZ196643 VSD196643 VIH196643 UYL196643 UOP196643 UET196643 TUX196643 TLB196643 TBF196643 SRJ196643 SHN196643 RXR196643 RNV196643 RDZ196643 QUD196643 QKH196643 QAL196643 PQP196643 PGT196643 OWX196643 ONB196643 ODF196643 NTJ196643 NJN196643 MZR196643 MPV196643 MFZ196643 LWD196643 LMH196643 LCL196643 KSP196643 KIT196643 JYX196643 JPB196643 JFF196643 IVJ196643 ILN196643 IBR196643 HRV196643 HHZ196643 GYD196643 GOH196643 GEL196643 FUP196643 FKT196643 FAX196643 ERB196643 EHF196643 DXJ196643 DNN196643 DDR196643 CTV196643 CJZ196643 CAD196643 BQH196643 BGL196643 AWP196643 AMT196643 ACX196643 TB196643 JF196643 J196643 WVR131107 WLV131107 WBZ131107 VSD131107 VIH131107 UYL131107 UOP131107 UET131107 TUX131107 TLB131107 TBF131107 SRJ131107 SHN131107 RXR131107 RNV131107 RDZ131107 QUD131107 QKH131107 QAL131107 PQP131107 PGT131107 OWX131107 ONB131107 ODF131107 NTJ131107 NJN131107 MZR131107 MPV131107 MFZ131107 LWD131107 LMH131107 LCL131107 KSP131107 KIT131107 JYX131107 JPB131107 JFF131107 IVJ131107 ILN131107 IBR131107 HRV131107 HHZ131107 GYD131107 GOH131107 GEL131107 FUP131107 FKT131107 FAX131107 ERB131107 EHF131107 DXJ131107 DNN131107 DDR131107 CTV131107 CJZ131107 CAD131107 BQH131107 BGL131107 AWP131107 AMT131107 ACX131107 TB131107 JF131107 J131107 WVR65571 WLV65571 WBZ65571 VSD65571 VIH65571 UYL65571 UOP65571 UET65571 TUX65571 TLB65571 TBF65571 SRJ65571 SHN65571 RXR65571 RNV65571 RDZ65571 QUD65571 QKH65571 QAL65571 PQP65571 PGT65571 OWX65571 ONB65571 ODF65571 NTJ65571 NJN65571 MZR65571 MPV65571 MFZ65571 LWD65571 LMH65571 LCL65571 KSP65571 KIT65571 JYX65571 JPB65571 JFF65571 IVJ65571 ILN65571 IBR65571 HRV65571 HHZ65571 GYD65571 GOH65571 GEL65571 FUP65571 FKT65571 FAX65571 ERB65571 EHF65571 DXJ65571 DNN65571 DDR65571 CTV65571 CJZ65571 CAD65571 BQH65571 BGL65571 AWP65571 AMT65571 ACX65571 TB65571 JF65571" xr:uid="{00000000-0002-0000-0200-000001000000}">
      <formula1>#REF!</formula1>
    </dataValidation>
    <dataValidation type="list" allowBlank="1" showInputMessage="1" showErrorMessage="1" sqref="K42:K43 K49:K60 TC42:TC43 ACY42:ACY43 AMU42:AMU43 AWQ42:AWQ43 BGM42:BGM43 BQI42:BQI43 CAE42:CAE43 CKA42:CKA43 CTW42:CTW43 DDS42:DDS43 DNO42:DNO43 DXK42:DXK43 EHG42:EHG43 ERC42:ERC43 FAY42:FAY43 FKU42:FKU43 FUQ42:FUQ43 GEM42:GEM43 GOI42:GOI43 GYE42:GYE43 HIA42:HIA43 HRW42:HRW43 IBS42:IBS43 ILO42:ILO43 IVK42:IVK43 JFG42:JFG43 JPC42:JPC43 JYY42:JYY43 KIU42:KIU43 KSQ42:KSQ43 LCM42:LCM43 LMI42:LMI43 LWE42:LWE43 MGA42:MGA43 MPW42:MPW43 MZS42:MZS43 NJO42:NJO43 NTK42:NTK43 ODG42:ODG43 ONC42:ONC43 OWY42:OWY43 PGU42:PGU43 PQQ42:PQQ43 QAM42:QAM43 QKI42:QKI43 QUE42:QUE43 REA42:REA43 RNW42:RNW43 RXS42:RXS43 SHO42:SHO43 SRK42:SRK43 TBG42:TBG43 TLC42:TLC43 TUY42:TUY43 UEU42:UEU43 UOQ42:UOQ43 UYM42:UYM43 VII42:VII43 VSE42:VSE43 WCA42:WCA43 WLW42:WLW43 WVS42:WVS43 K65529:K65530 JG65529:JG65530 TC65529:TC65530 ACY65529:ACY65530 AMU65529:AMU65530 AWQ65529:AWQ65530 BGM65529:BGM65530 BQI65529:BQI65530 CAE65529:CAE65530 CKA65529:CKA65530 CTW65529:CTW65530 DDS65529:DDS65530 DNO65529:DNO65530 DXK65529:DXK65530 EHG65529:EHG65530 ERC65529:ERC65530 FAY65529:FAY65530 FKU65529:FKU65530 FUQ65529:FUQ65530 GEM65529:GEM65530 GOI65529:GOI65530 GYE65529:GYE65530 HIA65529:HIA65530 HRW65529:HRW65530 IBS65529:IBS65530 ILO65529:ILO65530 IVK65529:IVK65530 JFG65529:JFG65530 JPC65529:JPC65530 JYY65529:JYY65530 KIU65529:KIU65530 KSQ65529:KSQ65530 LCM65529:LCM65530 LMI65529:LMI65530 LWE65529:LWE65530 MGA65529:MGA65530 MPW65529:MPW65530 MZS65529:MZS65530 NJO65529:NJO65530 NTK65529:NTK65530 ODG65529:ODG65530 ONC65529:ONC65530 OWY65529:OWY65530 PGU65529:PGU65530 PQQ65529:PQQ65530 QAM65529:QAM65530 QKI65529:QKI65530 QUE65529:QUE65530 REA65529:REA65530 RNW65529:RNW65530 RXS65529:RXS65530 SHO65529:SHO65530 SRK65529:SRK65530 TBG65529:TBG65530 TLC65529:TLC65530 TUY65529:TUY65530 UEU65529:UEU65530 UOQ65529:UOQ65530 UYM65529:UYM65530 VII65529:VII65530 VSE65529:VSE65530 WCA65529:WCA65530 WLW65529:WLW65530 WVS65529:WVS65530 K131065:K131066 JG131065:JG131066 TC131065:TC131066 ACY131065:ACY131066 AMU131065:AMU131066 AWQ131065:AWQ131066 BGM131065:BGM131066 BQI131065:BQI131066 CAE131065:CAE131066 CKA131065:CKA131066 CTW131065:CTW131066 DDS131065:DDS131066 DNO131065:DNO131066 DXK131065:DXK131066 EHG131065:EHG131066 ERC131065:ERC131066 FAY131065:FAY131066 FKU131065:FKU131066 FUQ131065:FUQ131066 GEM131065:GEM131066 GOI131065:GOI131066 GYE131065:GYE131066 HIA131065:HIA131066 HRW131065:HRW131066 IBS131065:IBS131066 ILO131065:ILO131066 IVK131065:IVK131066 JFG131065:JFG131066 JPC131065:JPC131066 JYY131065:JYY131066 KIU131065:KIU131066 KSQ131065:KSQ131066 LCM131065:LCM131066 LMI131065:LMI131066 LWE131065:LWE131066 MGA131065:MGA131066 MPW131065:MPW131066 MZS131065:MZS131066 NJO131065:NJO131066 NTK131065:NTK131066 ODG131065:ODG131066 ONC131065:ONC131066 OWY131065:OWY131066 PGU131065:PGU131066 PQQ131065:PQQ131066 QAM131065:QAM131066 QKI131065:QKI131066 QUE131065:QUE131066 REA131065:REA131066 RNW131065:RNW131066 RXS131065:RXS131066 SHO131065:SHO131066 SRK131065:SRK131066 TBG131065:TBG131066 TLC131065:TLC131066 TUY131065:TUY131066 UEU131065:UEU131066 UOQ131065:UOQ131066 UYM131065:UYM131066 VII131065:VII131066 VSE131065:VSE131066 WCA131065:WCA131066 WLW131065:WLW131066 WVS131065:WVS131066 K196601:K196602 JG196601:JG196602 TC196601:TC196602 ACY196601:ACY196602 AMU196601:AMU196602 AWQ196601:AWQ196602 BGM196601:BGM196602 BQI196601:BQI196602 CAE196601:CAE196602 CKA196601:CKA196602 CTW196601:CTW196602 DDS196601:DDS196602 DNO196601:DNO196602 DXK196601:DXK196602 EHG196601:EHG196602 ERC196601:ERC196602 FAY196601:FAY196602 FKU196601:FKU196602 FUQ196601:FUQ196602 GEM196601:GEM196602 GOI196601:GOI196602 GYE196601:GYE196602 HIA196601:HIA196602 HRW196601:HRW196602 IBS196601:IBS196602 ILO196601:ILO196602 IVK196601:IVK196602 JFG196601:JFG196602 JPC196601:JPC196602 JYY196601:JYY196602 KIU196601:KIU196602 KSQ196601:KSQ196602 LCM196601:LCM196602 LMI196601:LMI196602 LWE196601:LWE196602 MGA196601:MGA196602 MPW196601:MPW196602 MZS196601:MZS196602 NJO196601:NJO196602 NTK196601:NTK196602 ODG196601:ODG196602 ONC196601:ONC196602 OWY196601:OWY196602 PGU196601:PGU196602 PQQ196601:PQQ196602 QAM196601:QAM196602 QKI196601:QKI196602 QUE196601:QUE196602 REA196601:REA196602 RNW196601:RNW196602 RXS196601:RXS196602 SHO196601:SHO196602 SRK196601:SRK196602 TBG196601:TBG196602 TLC196601:TLC196602 TUY196601:TUY196602 UEU196601:UEU196602 UOQ196601:UOQ196602 UYM196601:UYM196602 VII196601:VII196602 VSE196601:VSE196602 WCA196601:WCA196602 WLW196601:WLW196602 WVS196601:WVS196602 K262137:K262138 JG262137:JG262138 TC262137:TC262138 ACY262137:ACY262138 AMU262137:AMU262138 AWQ262137:AWQ262138 BGM262137:BGM262138 BQI262137:BQI262138 CAE262137:CAE262138 CKA262137:CKA262138 CTW262137:CTW262138 DDS262137:DDS262138 DNO262137:DNO262138 DXK262137:DXK262138 EHG262137:EHG262138 ERC262137:ERC262138 FAY262137:FAY262138 FKU262137:FKU262138 FUQ262137:FUQ262138 GEM262137:GEM262138 GOI262137:GOI262138 GYE262137:GYE262138 HIA262137:HIA262138 HRW262137:HRW262138 IBS262137:IBS262138 ILO262137:ILO262138 IVK262137:IVK262138 JFG262137:JFG262138 JPC262137:JPC262138 JYY262137:JYY262138 KIU262137:KIU262138 KSQ262137:KSQ262138 LCM262137:LCM262138 LMI262137:LMI262138 LWE262137:LWE262138 MGA262137:MGA262138 MPW262137:MPW262138 MZS262137:MZS262138 NJO262137:NJO262138 NTK262137:NTK262138 ODG262137:ODG262138 ONC262137:ONC262138 OWY262137:OWY262138 PGU262137:PGU262138 PQQ262137:PQQ262138 QAM262137:QAM262138 QKI262137:QKI262138 QUE262137:QUE262138 REA262137:REA262138 RNW262137:RNW262138 RXS262137:RXS262138 SHO262137:SHO262138 SRK262137:SRK262138 TBG262137:TBG262138 TLC262137:TLC262138 TUY262137:TUY262138 UEU262137:UEU262138 UOQ262137:UOQ262138 UYM262137:UYM262138 VII262137:VII262138 VSE262137:VSE262138 WCA262137:WCA262138 WLW262137:WLW262138 WVS262137:WVS262138 K327673:K327674 JG327673:JG327674 TC327673:TC327674 ACY327673:ACY327674 AMU327673:AMU327674 AWQ327673:AWQ327674 BGM327673:BGM327674 BQI327673:BQI327674 CAE327673:CAE327674 CKA327673:CKA327674 CTW327673:CTW327674 DDS327673:DDS327674 DNO327673:DNO327674 DXK327673:DXK327674 EHG327673:EHG327674 ERC327673:ERC327674 FAY327673:FAY327674 FKU327673:FKU327674 FUQ327673:FUQ327674 GEM327673:GEM327674 GOI327673:GOI327674 GYE327673:GYE327674 HIA327673:HIA327674 HRW327673:HRW327674 IBS327673:IBS327674 ILO327673:ILO327674 IVK327673:IVK327674 JFG327673:JFG327674 JPC327673:JPC327674 JYY327673:JYY327674 KIU327673:KIU327674 KSQ327673:KSQ327674 LCM327673:LCM327674 LMI327673:LMI327674 LWE327673:LWE327674 MGA327673:MGA327674 MPW327673:MPW327674 MZS327673:MZS327674 NJO327673:NJO327674 NTK327673:NTK327674 ODG327673:ODG327674 ONC327673:ONC327674 OWY327673:OWY327674 PGU327673:PGU327674 PQQ327673:PQQ327674 QAM327673:QAM327674 QKI327673:QKI327674 QUE327673:QUE327674 REA327673:REA327674 RNW327673:RNW327674 RXS327673:RXS327674 SHO327673:SHO327674 SRK327673:SRK327674 TBG327673:TBG327674 TLC327673:TLC327674 TUY327673:TUY327674 UEU327673:UEU327674 UOQ327673:UOQ327674 UYM327673:UYM327674 VII327673:VII327674 VSE327673:VSE327674 WCA327673:WCA327674 WLW327673:WLW327674 WVS327673:WVS327674 K393209:K393210 JG393209:JG393210 TC393209:TC393210 ACY393209:ACY393210 AMU393209:AMU393210 AWQ393209:AWQ393210 BGM393209:BGM393210 BQI393209:BQI393210 CAE393209:CAE393210 CKA393209:CKA393210 CTW393209:CTW393210 DDS393209:DDS393210 DNO393209:DNO393210 DXK393209:DXK393210 EHG393209:EHG393210 ERC393209:ERC393210 FAY393209:FAY393210 FKU393209:FKU393210 FUQ393209:FUQ393210 GEM393209:GEM393210 GOI393209:GOI393210 GYE393209:GYE393210 HIA393209:HIA393210 HRW393209:HRW393210 IBS393209:IBS393210 ILO393209:ILO393210 IVK393209:IVK393210 JFG393209:JFG393210 JPC393209:JPC393210 JYY393209:JYY393210 KIU393209:KIU393210 KSQ393209:KSQ393210 LCM393209:LCM393210 LMI393209:LMI393210 LWE393209:LWE393210 MGA393209:MGA393210 MPW393209:MPW393210 MZS393209:MZS393210 NJO393209:NJO393210 NTK393209:NTK393210 ODG393209:ODG393210 ONC393209:ONC393210 OWY393209:OWY393210 PGU393209:PGU393210 PQQ393209:PQQ393210 QAM393209:QAM393210 QKI393209:QKI393210 QUE393209:QUE393210 REA393209:REA393210 RNW393209:RNW393210 RXS393209:RXS393210 SHO393209:SHO393210 SRK393209:SRK393210 TBG393209:TBG393210 TLC393209:TLC393210 TUY393209:TUY393210 UEU393209:UEU393210 UOQ393209:UOQ393210 UYM393209:UYM393210 VII393209:VII393210 VSE393209:VSE393210 WCA393209:WCA393210 WLW393209:WLW393210 WVS393209:WVS393210 K458745:K458746 JG458745:JG458746 TC458745:TC458746 ACY458745:ACY458746 AMU458745:AMU458746 AWQ458745:AWQ458746 BGM458745:BGM458746 BQI458745:BQI458746 CAE458745:CAE458746 CKA458745:CKA458746 CTW458745:CTW458746 DDS458745:DDS458746 DNO458745:DNO458746 DXK458745:DXK458746 EHG458745:EHG458746 ERC458745:ERC458746 FAY458745:FAY458746 FKU458745:FKU458746 FUQ458745:FUQ458746 GEM458745:GEM458746 GOI458745:GOI458746 GYE458745:GYE458746 HIA458745:HIA458746 HRW458745:HRW458746 IBS458745:IBS458746 ILO458745:ILO458746 IVK458745:IVK458746 JFG458745:JFG458746 JPC458745:JPC458746 JYY458745:JYY458746 KIU458745:KIU458746 KSQ458745:KSQ458746 LCM458745:LCM458746 LMI458745:LMI458746 LWE458745:LWE458746 MGA458745:MGA458746 MPW458745:MPW458746 MZS458745:MZS458746 NJO458745:NJO458746 NTK458745:NTK458746 ODG458745:ODG458746 ONC458745:ONC458746 OWY458745:OWY458746 PGU458745:PGU458746 PQQ458745:PQQ458746 QAM458745:QAM458746 QKI458745:QKI458746 QUE458745:QUE458746 REA458745:REA458746 RNW458745:RNW458746 RXS458745:RXS458746 SHO458745:SHO458746 SRK458745:SRK458746 TBG458745:TBG458746 TLC458745:TLC458746 TUY458745:TUY458746 UEU458745:UEU458746 UOQ458745:UOQ458746 UYM458745:UYM458746 VII458745:VII458746 VSE458745:VSE458746 WCA458745:WCA458746 WLW458745:WLW458746 WVS458745:WVS458746 K524281:K524282 JG524281:JG524282 TC524281:TC524282 ACY524281:ACY524282 AMU524281:AMU524282 AWQ524281:AWQ524282 BGM524281:BGM524282 BQI524281:BQI524282 CAE524281:CAE524282 CKA524281:CKA524282 CTW524281:CTW524282 DDS524281:DDS524282 DNO524281:DNO524282 DXK524281:DXK524282 EHG524281:EHG524282 ERC524281:ERC524282 FAY524281:FAY524282 FKU524281:FKU524282 FUQ524281:FUQ524282 GEM524281:GEM524282 GOI524281:GOI524282 GYE524281:GYE524282 HIA524281:HIA524282 HRW524281:HRW524282 IBS524281:IBS524282 ILO524281:ILO524282 IVK524281:IVK524282 JFG524281:JFG524282 JPC524281:JPC524282 JYY524281:JYY524282 KIU524281:KIU524282 KSQ524281:KSQ524282 LCM524281:LCM524282 LMI524281:LMI524282 LWE524281:LWE524282 MGA524281:MGA524282 MPW524281:MPW524282 MZS524281:MZS524282 NJO524281:NJO524282 NTK524281:NTK524282 ODG524281:ODG524282 ONC524281:ONC524282 OWY524281:OWY524282 PGU524281:PGU524282 PQQ524281:PQQ524282 QAM524281:QAM524282 QKI524281:QKI524282 QUE524281:QUE524282 REA524281:REA524282 RNW524281:RNW524282 RXS524281:RXS524282 SHO524281:SHO524282 SRK524281:SRK524282 TBG524281:TBG524282 TLC524281:TLC524282 TUY524281:TUY524282 UEU524281:UEU524282 UOQ524281:UOQ524282 UYM524281:UYM524282 VII524281:VII524282 VSE524281:VSE524282 WCA524281:WCA524282 WLW524281:WLW524282 WVS524281:WVS524282 K589817:K589818 JG589817:JG589818 TC589817:TC589818 ACY589817:ACY589818 AMU589817:AMU589818 AWQ589817:AWQ589818 BGM589817:BGM589818 BQI589817:BQI589818 CAE589817:CAE589818 CKA589817:CKA589818 CTW589817:CTW589818 DDS589817:DDS589818 DNO589817:DNO589818 DXK589817:DXK589818 EHG589817:EHG589818 ERC589817:ERC589818 FAY589817:FAY589818 FKU589817:FKU589818 FUQ589817:FUQ589818 GEM589817:GEM589818 GOI589817:GOI589818 GYE589817:GYE589818 HIA589817:HIA589818 HRW589817:HRW589818 IBS589817:IBS589818 ILO589817:ILO589818 IVK589817:IVK589818 JFG589817:JFG589818 JPC589817:JPC589818 JYY589817:JYY589818 KIU589817:KIU589818 KSQ589817:KSQ589818 LCM589817:LCM589818 LMI589817:LMI589818 LWE589817:LWE589818 MGA589817:MGA589818 MPW589817:MPW589818 MZS589817:MZS589818 NJO589817:NJO589818 NTK589817:NTK589818 ODG589817:ODG589818 ONC589817:ONC589818 OWY589817:OWY589818 PGU589817:PGU589818 PQQ589817:PQQ589818 QAM589817:QAM589818 QKI589817:QKI589818 QUE589817:QUE589818 REA589817:REA589818 RNW589817:RNW589818 RXS589817:RXS589818 SHO589817:SHO589818 SRK589817:SRK589818 TBG589817:TBG589818 TLC589817:TLC589818 TUY589817:TUY589818 UEU589817:UEU589818 UOQ589817:UOQ589818 UYM589817:UYM589818 VII589817:VII589818 VSE589817:VSE589818 WCA589817:WCA589818 WLW589817:WLW589818 WVS589817:WVS589818 K655353:K655354 JG655353:JG655354 TC655353:TC655354 ACY655353:ACY655354 AMU655353:AMU655354 AWQ655353:AWQ655354 BGM655353:BGM655354 BQI655353:BQI655354 CAE655353:CAE655354 CKA655353:CKA655354 CTW655353:CTW655354 DDS655353:DDS655354 DNO655353:DNO655354 DXK655353:DXK655354 EHG655353:EHG655354 ERC655353:ERC655354 FAY655353:FAY655354 FKU655353:FKU655354 FUQ655353:FUQ655354 GEM655353:GEM655354 GOI655353:GOI655354 GYE655353:GYE655354 HIA655353:HIA655354 HRW655353:HRW655354 IBS655353:IBS655354 ILO655353:ILO655354 IVK655353:IVK655354 JFG655353:JFG655354 JPC655353:JPC655354 JYY655353:JYY655354 KIU655353:KIU655354 KSQ655353:KSQ655354 LCM655353:LCM655354 LMI655353:LMI655354 LWE655353:LWE655354 MGA655353:MGA655354 MPW655353:MPW655354 MZS655353:MZS655354 NJO655353:NJO655354 NTK655353:NTK655354 ODG655353:ODG655354 ONC655353:ONC655354 OWY655353:OWY655354 PGU655353:PGU655354 PQQ655353:PQQ655354 QAM655353:QAM655354 QKI655353:QKI655354 QUE655353:QUE655354 REA655353:REA655354 RNW655353:RNW655354 RXS655353:RXS655354 SHO655353:SHO655354 SRK655353:SRK655354 TBG655353:TBG655354 TLC655353:TLC655354 TUY655353:TUY655354 UEU655353:UEU655354 UOQ655353:UOQ655354 UYM655353:UYM655354 VII655353:VII655354 VSE655353:VSE655354 WCA655353:WCA655354 WLW655353:WLW655354 WVS655353:WVS655354 K720889:K720890 JG720889:JG720890 TC720889:TC720890 ACY720889:ACY720890 AMU720889:AMU720890 AWQ720889:AWQ720890 BGM720889:BGM720890 BQI720889:BQI720890 CAE720889:CAE720890 CKA720889:CKA720890 CTW720889:CTW720890 DDS720889:DDS720890 DNO720889:DNO720890 DXK720889:DXK720890 EHG720889:EHG720890 ERC720889:ERC720890 FAY720889:FAY720890 FKU720889:FKU720890 FUQ720889:FUQ720890 GEM720889:GEM720890 GOI720889:GOI720890 GYE720889:GYE720890 HIA720889:HIA720890 HRW720889:HRW720890 IBS720889:IBS720890 ILO720889:ILO720890 IVK720889:IVK720890 JFG720889:JFG720890 JPC720889:JPC720890 JYY720889:JYY720890 KIU720889:KIU720890 KSQ720889:KSQ720890 LCM720889:LCM720890 LMI720889:LMI720890 LWE720889:LWE720890 MGA720889:MGA720890 MPW720889:MPW720890 MZS720889:MZS720890 NJO720889:NJO720890 NTK720889:NTK720890 ODG720889:ODG720890 ONC720889:ONC720890 OWY720889:OWY720890 PGU720889:PGU720890 PQQ720889:PQQ720890 QAM720889:QAM720890 QKI720889:QKI720890 QUE720889:QUE720890 REA720889:REA720890 RNW720889:RNW720890 RXS720889:RXS720890 SHO720889:SHO720890 SRK720889:SRK720890 TBG720889:TBG720890 TLC720889:TLC720890 TUY720889:TUY720890 UEU720889:UEU720890 UOQ720889:UOQ720890 UYM720889:UYM720890 VII720889:VII720890 VSE720889:VSE720890 WCA720889:WCA720890 WLW720889:WLW720890 WVS720889:WVS720890 K786425:K786426 JG786425:JG786426 TC786425:TC786426 ACY786425:ACY786426 AMU786425:AMU786426 AWQ786425:AWQ786426 BGM786425:BGM786426 BQI786425:BQI786426 CAE786425:CAE786426 CKA786425:CKA786426 CTW786425:CTW786426 DDS786425:DDS786426 DNO786425:DNO786426 DXK786425:DXK786426 EHG786425:EHG786426 ERC786425:ERC786426 FAY786425:FAY786426 FKU786425:FKU786426 FUQ786425:FUQ786426 GEM786425:GEM786426 GOI786425:GOI786426 GYE786425:GYE786426 HIA786425:HIA786426 HRW786425:HRW786426 IBS786425:IBS786426 ILO786425:ILO786426 IVK786425:IVK786426 JFG786425:JFG786426 JPC786425:JPC786426 JYY786425:JYY786426 KIU786425:KIU786426 KSQ786425:KSQ786426 LCM786425:LCM786426 LMI786425:LMI786426 LWE786425:LWE786426 MGA786425:MGA786426 MPW786425:MPW786426 MZS786425:MZS786426 NJO786425:NJO786426 NTK786425:NTK786426 ODG786425:ODG786426 ONC786425:ONC786426 OWY786425:OWY786426 PGU786425:PGU786426 PQQ786425:PQQ786426 QAM786425:QAM786426 QKI786425:QKI786426 QUE786425:QUE786426 REA786425:REA786426 RNW786425:RNW786426 RXS786425:RXS786426 SHO786425:SHO786426 SRK786425:SRK786426 TBG786425:TBG786426 TLC786425:TLC786426 TUY786425:TUY786426 UEU786425:UEU786426 UOQ786425:UOQ786426 UYM786425:UYM786426 VII786425:VII786426 VSE786425:VSE786426 WCA786425:WCA786426 WLW786425:WLW786426 WVS786425:WVS786426 K851961:K851962 JG851961:JG851962 TC851961:TC851962 ACY851961:ACY851962 AMU851961:AMU851962 AWQ851961:AWQ851962 BGM851961:BGM851962 BQI851961:BQI851962 CAE851961:CAE851962 CKA851961:CKA851962 CTW851961:CTW851962 DDS851961:DDS851962 DNO851961:DNO851962 DXK851961:DXK851962 EHG851961:EHG851962 ERC851961:ERC851962 FAY851961:FAY851962 FKU851961:FKU851962 FUQ851961:FUQ851962 GEM851961:GEM851962 GOI851961:GOI851962 GYE851961:GYE851962 HIA851961:HIA851962 HRW851961:HRW851962 IBS851961:IBS851962 ILO851961:ILO851962 IVK851961:IVK851962 JFG851961:JFG851962 JPC851961:JPC851962 JYY851961:JYY851962 KIU851961:KIU851962 KSQ851961:KSQ851962 LCM851961:LCM851962 LMI851961:LMI851962 LWE851961:LWE851962 MGA851961:MGA851962 MPW851961:MPW851962 MZS851961:MZS851962 NJO851961:NJO851962 NTK851961:NTK851962 ODG851961:ODG851962 ONC851961:ONC851962 OWY851961:OWY851962 PGU851961:PGU851962 PQQ851961:PQQ851962 QAM851961:QAM851962 QKI851961:QKI851962 QUE851961:QUE851962 REA851961:REA851962 RNW851961:RNW851962 RXS851961:RXS851962 SHO851961:SHO851962 SRK851961:SRK851962 TBG851961:TBG851962 TLC851961:TLC851962 TUY851961:TUY851962 UEU851961:UEU851962 UOQ851961:UOQ851962 UYM851961:UYM851962 VII851961:VII851962 VSE851961:VSE851962 WCA851961:WCA851962 WLW851961:WLW851962 WVS851961:WVS851962 K917497:K917498 JG917497:JG917498 TC917497:TC917498 ACY917497:ACY917498 AMU917497:AMU917498 AWQ917497:AWQ917498 BGM917497:BGM917498 BQI917497:BQI917498 CAE917497:CAE917498 CKA917497:CKA917498 CTW917497:CTW917498 DDS917497:DDS917498 DNO917497:DNO917498 DXK917497:DXK917498 EHG917497:EHG917498 ERC917497:ERC917498 FAY917497:FAY917498 FKU917497:FKU917498 FUQ917497:FUQ917498 GEM917497:GEM917498 GOI917497:GOI917498 GYE917497:GYE917498 HIA917497:HIA917498 HRW917497:HRW917498 IBS917497:IBS917498 ILO917497:ILO917498 IVK917497:IVK917498 JFG917497:JFG917498 JPC917497:JPC917498 JYY917497:JYY917498 KIU917497:KIU917498 KSQ917497:KSQ917498 LCM917497:LCM917498 LMI917497:LMI917498 LWE917497:LWE917498 MGA917497:MGA917498 MPW917497:MPW917498 MZS917497:MZS917498 NJO917497:NJO917498 NTK917497:NTK917498 ODG917497:ODG917498 ONC917497:ONC917498 OWY917497:OWY917498 PGU917497:PGU917498 PQQ917497:PQQ917498 QAM917497:QAM917498 QKI917497:QKI917498 QUE917497:QUE917498 REA917497:REA917498 RNW917497:RNW917498 RXS917497:RXS917498 SHO917497:SHO917498 SRK917497:SRK917498 TBG917497:TBG917498 TLC917497:TLC917498 TUY917497:TUY917498 UEU917497:UEU917498 UOQ917497:UOQ917498 UYM917497:UYM917498 VII917497:VII917498 VSE917497:VSE917498 WCA917497:WCA917498 WLW917497:WLW917498 WVS917497:WVS917498 K983033:K983034 JG983033:JG983034 TC983033:TC983034 ACY983033:ACY983034 AMU983033:AMU983034 AWQ983033:AWQ983034 BGM983033:BGM983034 BQI983033:BQI983034 CAE983033:CAE983034 CKA983033:CKA983034 CTW983033:CTW983034 DDS983033:DDS983034 DNO983033:DNO983034 DXK983033:DXK983034 EHG983033:EHG983034 ERC983033:ERC983034 FAY983033:FAY983034 FKU983033:FKU983034 FUQ983033:FUQ983034 GEM983033:GEM983034 GOI983033:GOI983034 GYE983033:GYE983034 HIA983033:HIA983034 HRW983033:HRW983034 IBS983033:IBS983034 ILO983033:ILO983034 IVK983033:IVK983034 JFG983033:JFG983034 JPC983033:JPC983034 JYY983033:JYY983034 KIU983033:KIU983034 KSQ983033:KSQ983034 LCM983033:LCM983034 LMI983033:LMI983034 LWE983033:LWE983034 MGA983033:MGA983034 MPW983033:MPW983034 MZS983033:MZS983034 NJO983033:NJO983034 NTK983033:NTK983034 ODG983033:ODG983034 ONC983033:ONC983034 OWY983033:OWY983034 PGU983033:PGU983034 PQQ983033:PQQ983034 QAM983033:QAM983034 QKI983033:QKI983034 QUE983033:QUE983034 REA983033:REA983034 RNW983033:RNW983034 RXS983033:RXS983034 SHO983033:SHO983034 SRK983033:SRK983034 TBG983033:TBG983034 TLC983033:TLC983034 TUY983033:TUY983034 UEU983033:UEU983034 UOQ983033:UOQ983034 UYM983033:UYM983034 VII983033:VII983034 VSE983033:VSE983034 WCA983033:WCA983034 WLW983033:WLW983034 WVS983033:WVS983034 JG42:JG43 JG49:JG60 TC49:TC60 ACY49:ACY60 AMU49:AMU60 AWQ49:AWQ60 BGM49:BGM60 BQI49:BQI60 CAE49:CAE60 CKA49:CKA60 CTW49:CTW60 DDS49:DDS60 DNO49:DNO60 DXK49:DXK60 EHG49:EHG60 ERC49:ERC60 FAY49:FAY60 FKU49:FKU60 FUQ49:FUQ60 GEM49:GEM60 GOI49:GOI60 GYE49:GYE60 HIA49:HIA60 HRW49:HRW60 IBS49:IBS60 ILO49:ILO60 IVK49:IVK60 JFG49:JFG60 JPC49:JPC60 JYY49:JYY60 KIU49:KIU60 KSQ49:KSQ60 LCM49:LCM60 LMI49:LMI60 LWE49:LWE60 MGA49:MGA60 MPW49:MPW60 MZS49:MZS60 NJO49:NJO60 NTK49:NTK60 ODG49:ODG60 ONC49:ONC60 OWY49:OWY60 PGU49:PGU60 PQQ49:PQQ60 QAM49:QAM60 QKI49:QKI60 QUE49:QUE60 REA49:REA60 RNW49:RNW60 RXS49:RXS60 SHO49:SHO60 SRK49:SRK60 TBG49:TBG60 TLC49:TLC60 TUY49:TUY60 UEU49:UEU60 UOQ49:UOQ60 UYM49:UYM60 VII49:VII60 VSE49:VSE60 WCA49:WCA60 WLW49:WLW60 WVS49:WVS60 K65534:K65543 JG65534:JG65543 TC65534:TC65543 ACY65534:ACY65543 AMU65534:AMU65543 AWQ65534:AWQ65543 BGM65534:BGM65543 BQI65534:BQI65543 CAE65534:CAE65543 CKA65534:CKA65543 CTW65534:CTW65543 DDS65534:DDS65543 DNO65534:DNO65543 DXK65534:DXK65543 EHG65534:EHG65543 ERC65534:ERC65543 FAY65534:FAY65543 FKU65534:FKU65543 FUQ65534:FUQ65543 GEM65534:GEM65543 GOI65534:GOI65543 GYE65534:GYE65543 HIA65534:HIA65543 HRW65534:HRW65543 IBS65534:IBS65543 ILO65534:ILO65543 IVK65534:IVK65543 JFG65534:JFG65543 JPC65534:JPC65543 JYY65534:JYY65543 KIU65534:KIU65543 KSQ65534:KSQ65543 LCM65534:LCM65543 LMI65534:LMI65543 LWE65534:LWE65543 MGA65534:MGA65543 MPW65534:MPW65543 MZS65534:MZS65543 NJO65534:NJO65543 NTK65534:NTK65543 ODG65534:ODG65543 ONC65534:ONC65543 OWY65534:OWY65543 PGU65534:PGU65543 PQQ65534:PQQ65543 QAM65534:QAM65543 QKI65534:QKI65543 QUE65534:QUE65543 REA65534:REA65543 RNW65534:RNW65543 RXS65534:RXS65543 SHO65534:SHO65543 SRK65534:SRK65543 TBG65534:TBG65543 TLC65534:TLC65543 TUY65534:TUY65543 UEU65534:UEU65543 UOQ65534:UOQ65543 UYM65534:UYM65543 VII65534:VII65543 VSE65534:VSE65543 WCA65534:WCA65543 WLW65534:WLW65543 WVS65534:WVS65543 K131070:K131079 JG131070:JG131079 TC131070:TC131079 ACY131070:ACY131079 AMU131070:AMU131079 AWQ131070:AWQ131079 BGM131070:BGM131079 BQI131070:BQI131079 CAE131070:CAE131079 CKA131070:CKA131079 CTW131070:CTW131079 DDS131070:DDS131079 DNO131070:DNO131079 DXK131070:DXK131079 EHG131070:EHG131079 ERC131070:ERC131079 FAY131070:FAY131079 FKU131070:FKU131079 FUQ131070:FUQ131079 GEM131070:GEM131079 GOI131070:GOI131079 GYE131070:GYE131079 HIA131070:HIA131079 HRW131070:HRW131079 IBS131070:IBS131079 ILO131070:ILO131079 IVK131070:IVK131079 JFG131070:JFG131079 JPC131070:JPC131079 JYY131070:JYY131079 KIU131070:KIU131079 KSQ131070:KSQ131079 LCM131070:LCM131079 LMI131070:LMI131079 LWE131070:LWE131079 MGA131070:MGA131079 MPW131070:MPW131079 MZS131070:MZS131079 NJO131070:NJO131079 NTK131070:NTK131079 ODG131070:ODG131079 ONC131070:ONC131079 OWY131070:OWY131079 PGU131070:PGU131079 PQQ131070:PQQ131079 QAM131070:QAM131079 QKI131070:QKI131079 QUE131070:QUE131079 REA131070:REA131079 RNW131070:RNW131079 RXS131070:RXS131079 SHO131070:SHO131079 SRK131070:SRK131079 TBG131070:TBG131079 TLC131070:TLC131079 TUY131070:TUY131079 UEU131070:UEU131079 UOQ131070:UOQ131079 UYM131070:UYM131079 VII131070:VII131079 VSE131070:VSE131079 WCA131070:WCA131079 WLW131070:WLW131079 WVS131070:WVS131079 K196606:K196615 JG196606:JG196615 TC196606:TC196615 ACY196606:ACY196615 AMU196606:AMU196615 AWQ196606:AWQ196615 BGM196606:BGM196615 BQI196606:BQI196615 CAE196606:CAE196615 CKA196606:CKA196615 CTW196606:CTW196615 DDS196606:DDS196615 DNO196606:DNO196615 DXK196606:DXK196615 EHG196606:EHG196615 ERC196606:ERC196615 FAY196606:FAY196615 FKU196606:FKU196615 FUQ196606:FUQ196615 GEM196606:GEM196615 GOI196606:GOI196615 GYE196606:GYE196615 HIA196606:HIA196615 HRW196606:HRW196615 IBS196606:IBS196615 ILO196606:ILO196615 IVK196606:IVK196615 JFG196606:JFG196615 JPC196606:JPC196615 JYY196606:JYY196615 KIU196606:KIU196615 KSQ196606:KSQ196615 LCM196606:LCM196615 LMI196606:LMI196615 LWE196606:LWE196615 MGA196606:MGA196615 MPW196606:MPW196615 MZS196606:MZS196615 NJO196606:NJO196615 NTK196606:NTK196615 ODG196606:ODG196615 ONC196606:ONC196615 OWY196606:OWY196615 PGU196606:PGU196615 PQQ196606:PQQ196615 QAM196606:QAM196615 QKI196606:QKI196615 QUE196606:QUE196615 REA196606:REA196615 RNW196606:RNW196615 RXS196606:RXS196615 SHO196606:SHO196615 SRK196606:SRK196615 TBG196606:TBG196615 TLC196606:TLC196615 TUY196606:TUY196615 UEU196606:UEU196615 UOQ196606:UOQ196615 UYM196606:UYM196615 VII196606:VII196615 VSE196606:VSE196615 WCA196606:WCA196615 WLW196606:WLW196615 WVS196606:WVS196615 K262142:K262151 JG262142:JG262151 TC262142:TC262151 ACY262142:ACY262151 AMU262142:AMU262151 AWQ262142:AWQ262151 BGM262142:BGM262151 BQI262142:BQI262151 CAE262142:CAE262151 CKA262142:CKA262151 CTW262142:CTW262151 DDS262142:DDS262151 DNO262142:DNO262151 DXK262142:DXK262151 EHG262142:EHG262151 ERC262142:ERC262151 FAY262142:FAY262151 FKU262142:FKU262151 FUQ262142:FUQ262151 GEM262142:GEM262151 GOI262142:GOI262151 GYE262142:GYE262151 HIA262142:HIA262151 HRW262142:HRW262151 IBS262142:IBS262151 ILO262142:ILO262151 IVK262142:IVK262151 JFG262142:JFG262151 JPC262142:JPC262151 JYY262142:JYY262151 KIU262142:KIU262151 KSQ262142:KSQ262151 LCM262142:LCM262151 LMI262142:LMI262151 LWE262142:LWE262151 MGA262142:MGA262151 MPW262142:MPW262151 MZS262142:MZS262151 NJO262142:NJO262151 NTK262142:NTK262151 ODG262142:ODG262151 ONC262142:ONC262151 OWY262142:OWY262151 PGU262142:PGU262151 PQQ262142:PQQ262151 QAM262142:QAM262151 QKI262142:QKI262151 QUE262142:QUE262151 REA262142:REA262151 RNW262142:RNW262151 RXS262142:RXS262151 SHO262142:SHO262151 SRK262142:SRK262151 TBG262142:TBG262151 TLC262142:TLC262151 TUY262142:TUY262151 UEU262142:UEU262151 UOQ262142:UOQ262151 UYM262142:UYM262151 VII262142:VII262151 VSE262142:VSE262151 WCA262142:WCA262151 WLW262142:WLW262151 WVS262142:WVS262151 K327678:K327687 JG327678:JG327687 TC327678:TC327687 ACY327678:ACY327687 AMU327678:AMU327687 AWQ327678:AWQ327687 BGM327678:BGM327687 BQI327678:BQI327687 CAE327678:CAE327687 CKA327678:CKA327687 CTW327678:CTW327687 DDS327678:DDS327687 DNO327678:DNO327687 DXK327678:DXK327687 EHG327678:EHG327687 ERC327678:ERC327687 FAY327678:FAY327687 FKU327678:FKU327687 FUQ327678:FUQ327687 GEM327678:GEM327687 GOI327678:GOI327687 GYE327678:GYE327687 HIA327678:HIA327687 HRW327678:HRW327687 IBS327678:IBS327687 ILO327678:ILO327687 IVK327678:IVK327687 JFG327678:JFG327687 JPC327678:JPC327687 JYY327678:JYY327687 KIU327678:KIU327687 KSQ327678:KSQ327687 LCM327678:LCM327687 LMI327678:LMI327687 LWE327678:LWE327687 MGA327678:MGA327687 MPW327678:MPW327687 MZS327678:MZS327687 NJO327678:NJO327687 NTK327678:NTK327687 ODG327678:ODG327687 ONC327678:ONC327687 OWY327678:OWY327687 PGU327678:PGU327687 PQQ327678:PQQ327687 QAM327678:QAM327687 QKI327678:QKI327687 QUE327678:QUE327687 REA327678:REA327687 RNW327678:RNW327687 RXS327678:RXS327687 SHO327678:SHO327687 SRK327678:SRK327687 TBG327678:TBG327687 TLC327678:TLC327687 TUY327678:TUY327687 UEU327678:UEU327687 UOQ327678:UOQ327687 UYM327678:UYM327687 VII327678:VII327687 VSE327678:VSE327687 WCA327678:WCA327687 WLW327678:WLW327687 WVS327678:WVS327687 K393214:K393223 JG393214:JG393223 TC393214:TC393223 ACY393214:ACY393223 AMU393214:AMU393223 AWQ393214:AWQ393223 BGM393214:BGM393223 BQI393214:BQI393223 CAE393214:CAE393223 CKA393214:CKA393223 CTW393214:CTW393223 DDS393214:DDS393223 DNO393214:DNO393223 DXK393214:DXK393223 EHG393214:EHG393223 ERC393214:ERC393223 FAY393214:FAY393223 FKU393214:FKU393223 FUQ393214:FUQ393223 GEM393214:GEM393223 GOI393214:GOI393223 GYE393214:GYE393223 HIA393214:HIA393223 HRW393214:HRW393223 IBS393214:IBS393223 ILO393214:ILO393223 IVK393214:IVK393223 JFG393214:JFG393223 JPC393214:JPC393223 JYY393214:JYY393223 KIU393214:KIU393223 KSQ393214:KSQ393223 LCM393214:LCM393223 LMI393214:LMI393223 LWE393214:LWE393223 MGA393214:MGA393223 MPW393214:MPW393223 MZS393214:MZS393223 NJO393214:NJO393223 NTK393214:NTK393223 ODG393214:ODG393223 ONC393214:ONC393223 OWY393214:OWY393223 PGU393214:PGU393223 PQQ393214:PQQ393223 QAM393214:QAM393223 QKI393214:QKI393223 QUE393214:QUE393223 REA393214:REA393223 RNW393214:RNW393223 RXS393214:RXS393223 SHO393214:SHO393223 SRK393214:SRK393223 TBG393214:TBG393223 TLC393214:TLC393223 TUY393214:TUY393223 UEU393214:UEU393223 UOQ393214:UOQ393223 UYM393214:UYM393223 VII393214:VII393223 VSE393214:VSE393223 WCA393214:WCA393223 WLW393214:WLW393223 WVS393214:WVS393223 K458750:K458759 JG458750:JG458759 TC458750:TC458759 ACY458750:ACY458759 AMU458750:AMU458759 AWQ458750:AWQ458759 BGM458750:BGM458759 BQI458750:BQI458759 CAE458750:CAE458759 CKA458750:CKA458759 CTW458750:CTW458759 DDS458750:DDS458759 DNO458750:DNO458759 DXK458750:DXK458759 EHG458750:EHG458759 ERC458750:ERC458759 FAY458750:FAY458759 FKU458750:FKU458759 FUQ458750:FUQ458759 GEM458750:GEM458759 GOI458750:GOI458759 GYE458750:GYE458759 HIA458750:HIA458759 HRW458750:HRW458759 IBS458750:IBS458759 ILO458750:ILO458759 IVK458750:IVK458759 JFG458750:JFG458759 JPC458750:JPC458759 JYY458750:JYY458759 KIU458750:KIU458759 KSQ458750:KSQ458759 LCM458750:LCM458759 LMI458750:LMI458759 LWE458750:LWE458759 MGA458750:MGA458759 MPW458750:MPW458759 MZS458750:MZS458759 NJO458750:NJO458759 NTK458750:NTK458759 ODG458750:ODG458759 ONC458750:ONC458759 OWY458750:OWY458759 PGU458750:PGU458759 PQQ458750:PQQ458759 QAM458750:QAM458759 QKI458750:QKI458759 QUE458750:QUE458759 REA458750:REA458759 RNW458750:RNW458759 RXS458750:RXS458759 SHO458750:SHO458759 SRK458750:SRK458759 TBG458750:TBG458759 TLC458750:TLC458759 TUY458750:TUY458759 UEU458750:UEU458759 UOQ458750:UOQ458759 UYM458750:UYM458759 VII458750:VII458759 VSE458750:VSE458759 WCA458750:WCA458759 WLW458750:WLW458759 WVS458750:WVS458759 K524286:K524295 JG524286:JG524295 TC524286:TC524295 ACY524286:ACY524295 AMU524286:AMU524295 AWQ524286:AWQ524295 BGM524286:BGM524295 BQI524286:BQI524295 CAE524286:CAE524295 CKA524286:CKA524295 CTW524286:CTW524295 DDS524286:DDS524295 DNO524286:DNO524295 DXK524286:DXK524295 EHG524286:EHG524295 ERC524286:ERC524295 FAY524286:FAY524295 FKU524286:FKU524295 FUQ524286:FUQ524295 GEM524286:GEM524295 GOI524286:GOI524295 GYE524286:GYE524295 HIA524286:HIA524295 HRW524286:HRW524295 IBS524286:IBS524295 ILO524286:ILO524295 IVK524286:IVK524295 JFG524286:JFG524295 JPC524286:JPC524295 JYY524286:JYY524295 KIU524286:KIU524295 KSQ524286:KSQ524295 LCM524286:LCM524295 LMI524286:LMI524295 LWE524286:LWE524295 MGA524286:MGA524295 MPW524286:MPW524295 MZS524286:MZS524295 NJO524286:NJO524295 NTK524286:NTK524295 ODG524286:ODG524295 ONC524286:ONC524295 OWY524286:OWY524295 PGU524286:PGU524295 PQQ524286:PQQ524295 QAM524286:QAM524295 QKI524286:QKI524295 QUE524286:QUE524295 REA524286:REA524295 RNW524286:RNW524295 RXS524286:RXS524295 SHO524286:SHO524295 SRK524286:SRK524295 TBG524286:TBG524295 TLC524286:TLC524295 TUY524286:TUY524295 UEU524286:UEU524295 UOQ524286:UOQ524295 UYM524286:UYM524295 VII524286:VII524295 VSE524286:VSE524295 WCA524286:WCA524295 WLW524286:WLW524295 WVS524286:WVS524295 K589822:K589831 JG589822:JG589831 TC589822:TC589831 ACY589822:ACY589831 AMU589822:AMU589831 AWQ589822:AWQ589831 BGM589822:BGM589831 BQI589822:BQI589831 CAE589822:CAE589831 CKA589822:CKA589831 CTW589822:CTW589831 DDS589822:DDS589831 DNO589822:DNO589831 DXK589822:DXK589831 EHG589822:EHG589831 ERC589822:ERC589831 FAY589822:FAY589831 FKU589822:FKU589831 FUQ589822:FUQ589831 GEM589822:GEM589831 GOI589822:GOI589831 GYE589822:GYE589831 HIA589822:HIA589831 HRW589822:HRW589831 IBS589822:IBS589831 ILO589822:ILO589831 IVK589822:IVK589831 JFG589822:JFG589831 JPC589822:JPC589831 JYY589822:JYY589831 KIU589822:KIU589831 KSQ589822:KSQ589831 LCM589822:LCM589831 LMI589822:LMI589831 LWE589822:LWE589831 MGA589822:MGA589831 MPW589822:MPW589831 MZS589822:MZS589831 NJO589822:NJO589831 NTK589822:NTK589831 ODG589822:ODG589831 ONC589822:ONC589831 OWY589822:OWY589831 PGU589822:PGU589831 PQQ589822:PQQ589831 QAM589822:QAM589831 QKI589822:QKI589831 QUE589822:QUE589831 REA589822:REA589831 RNW589822:RNW589831 RXS589822:RXS589831 SHO589822:SHO589831 SRK589822:SRK589831 TBG589822:TBG589831 TLC589822:TLC589831 TUY589822:TUY589831 UEU589822:UEU589831 UOQ589822:UOQ589831 UYM589822:UYM589831 VII589822:VII589831 VSE589822:VSE589831 WCA589822:WCA589831 WLW589822:WLW589831 WVS589822:WVS589831 K655358:K655367 JG655358:JG655367 TC655358:TC655367 ACY655358:ACY655367 AMU655358:AMU655367 AWQ655358:AWQ655367 BGM655358:BGM655367 BQI655358:BQI655367 CAE655358:CAE655367 CKA655358:CKA655367 CTW655358:CTW655367 DDS655358:DDS655367 DNO655358:DNO655367 DXK655358:DXK655367 EHG655358:EHG655367 ERC655358:ERC655367 FAY655358:FAY655367 FKU655358:FKU655367 FUQ655358:FUQ655367 GEM655358:GEM655367 GOI655358:GOI655367 GYE655358:GYE655367 HIA655358:HIA655367 HRW655358:HRW655367 IBS655358:IBS655367 ILO655358:ILO655367 IVK655358:IVK655367 JFG655358:JFG655367 JPC655358:JPC655367 JYY655358:JYY655367 KIU655358:KIU655367 KSQ655358:KSQ655367 LCM655358:LCM655367 LMI655358:LMI655367 LWE655358:LWE655367 MGA655358:MGA655367 MPW655358:MPW655367 MZS655358:MZS655367 NJO655358:NJO655367 NTK655358:NTK655367 ODG655358:ODG655367 ONC655358:ONC655367 OWY655358:OWY655367 PGU655358:PGU655367 PQQ655358:PQQ655367 QAM655358:QAM655367 QKI655358:QKI655367 QUE655358:QUE655367 REA655358:REA655367 RNW655358:RNW655367 RXS655358:RXS655367 SHO655358:SHO655367 SRK655358:SRK655367 TBG655358:TBG655367 TLC655358:TLC655367 TUY655358:TUY655367 UEU655358:UEU655367 UOQ655358:UOQ655367 UYM655358:UYM655367 VII655358:VII655367 VSE655358:VSE655367 WCA655358:WCA655367 WLW655358:WLW655367 WVS655358:WVS655367 K720894:K720903 JG720894:JG720903 TC720894:TC720903 ACY720894:ACY720903 AMU720894:AMU720903 AWQ720894:AWQ720903 BGM720894:BGM720903 BQI720894:BQI720903 CAE720894:CAE720903 CKA720894:CKA720903 CTW720894:CTW720903 DDS720894:DDS720903 DNO720894:DNO720903 DXK720894:DXK720903 EHG720894:EHG720903 ERC720894:ERC720903 FAY720894:FAY720903 FKU720894:FKU720903 FUQ720894:FUQ720903 GEM720894:GEM720903 GOI720894:GOI720903 GYE720894:GYE720903 HIA720894:HIA720903 HRW720894:HRW720903 IBS720894:IBS720903 ILO720894:ILO720903 IVK720894:IVK720903 JFG720894:JFG720903 JPC720894:JPC720903 JYY720894:JYY720903 KIU720894:KIU720903 KSQ720894:KSQ720903 LCM720894:LCM720903 LMI720894:LMI720903 LWE720894:LWE720903 MGA720894:MGA720903 MPW720894:MPW720903 MZS720894:MZS720903 NJO720894:NJO720903 NTK720894:NTK720903 ODG720894:ODG720903 ONC720894:ONC720903 OWY720894:OWY720903 PGU720894:PGU720903 PQQ720894:PQQ720903 QAM720894:QAM720903 QKI720894:QKI720903 QUE720894:QUE720903 REA720894:REA720903 RNW720894:RNW720903 RXS720894:RXS720903 SHO720894:SHO720903 SRK720894:SRK720903 TBG720894:TBG720903 TLC720894:TLC720903 TUY720894:TUY720903 UEU720894:UEU720903 UOQ720894:UOQ720903 UYM720894:UYM720903 VII720894:VII720903 VSE720894:VSE720903 WCA720894:WCA720903 WLW720894:WLW720903 WVS720894:WVS720903 K786430:K786439 JG786430:JG786439 TC786430:TC786439 ACY786430:ACY786439 AMU786430:AMU786439 AWQ786430:AWQ786439 BGM786430:BGM786439 BQI786430:BQI786439 CAE786430:CAE786439 CKA786430:CKA786439 CTW786430:CTW786439 DDS786430:DDS786439 DNO786430:DNO786439 DXK786430:DXK786439 EHG786430:EHG786439 ERC786430:ERC786439 FAY786430:FAY786439 FKU786430:FKU786439 FUQ786430:FUQ786439 GEM786430:GEM786439 GOI786430:GOI786439 GYE786430:GYE786439 HIA786430:HIA786439 HRW786430:HRW786439 IBS786430:IBS786439 ILO786430:ILO786439 IVK786430:IVK786439 JFG786430:JFG786439 JPC786430:JPC786439 JYY786430:JYY786439 KIU786430:KIU786439 KSQ786430:KSQ786439 LCM786430:LCM786439 LMI786430:LMI786439 LWE786430:LWE786439 MGA786430:MGA786439 MPW786430:MPW786439 MZS786430:MZS786439 NJO786430:NJO786439 NTK786430:NTK786439 ODG786430:ODG786439 ONC786430:ONC786439 OWY786430:OWY786439 PGU786430:PGU786439 PQQ786430:PQQ786439 QAM786430:QAM786439 QKI786430:QKI786439 QUE786430:QUE786439 REA786430:REA786439 RNW786430:RNW786439 RXS786430:RXS786439 SHO786430:SHO786439 SRK786430:SRK786439 TBG786430:TBG786439 TLC786430:TLC786439 TUY786430:TUY786439 UEU786430:UEU786439 UOQ786430:UOQ786439 UYM786430:UYM786439 VII786430:VII786439 VSE786430:VSE786439 WCA786430:WCA786439 WLW786430:WLW786439 WVS786430:WVS786439 K851966:K851975 JG851966:JG851975 TC851966:TC851975 ACY851966:ACY851975 AMU851966:AMU851975 AWQ851966:AWQ851975 BGM851966:BGM851975 BQI851966:BQI851975 CAE851966:CAE851975 CKA851966:CKA851975 CTW851966:CTW851975 DDS851966:DDS851975 DNO851966:DNO851975 DXK851966:DXK851975 EHG851966:EHG851975 ERC851966:ERC851975 FAY851966:FAY851975 FKU851966:FKU851975 FUQ851966:FUQ851975 GEM851966:GEM851975 GOI851966:GOI851975 GYE851966:GYE851975 HIA851966:HIA851975 HRW851966:HRW851975 IBS851966:IBS851975 ILO851966:ILO851975 IVK851966:IVK851975 JFG851966:JFG851975 JPC851966:JPC851975 JYY851966:JYY851975 KIU851966:KIU851975 KSQ851966:KSQ851975 LCM851966:LCM851975 LMI851966:LMI851975 LWE851966:LWE851975 MGA851966:MGA851975 MPW851966:MPW851975 MZS851966:MZS851975 NJO851966:NJO851975 NTK851966:NTK851975 ODG851966:ODG851975 ONC851966:ONC851975 OWY851966:OWY851975 PGU851966:PGU851975 PQQ851966:PQQ851975 QAM851966:QAM851975 QKI851966:QKI851975 QUE851966:QUE851975 REA851966:REA851975 RNW851966:RNW851975 RXS851966:RXS851975 SHO851966:SHO851975 SRK851966:SRK851975 TBG851966:TBG851975 TLC851966:TLC851975 TUY851966:TUY851975 UEU851966:UEU851975 UOQ851966:UOQ851975 UYM851966:UYM851975 VII851966:VII851975 VSE851966:VSE851975 WCA851966:WCA851975 WLW851966:WLW851975 WVS851966:WVS851975 K917502:K917511 JG917502:JG917511 TC917502:TC917511 ACY917502:ACY917511 AMU917502:AMU917511 AWQ917502:AWQ917511 BGM917502:BGM917511 BQI917502:BQI917511 CAE917502:CAE917511 CKA917502:CKA917511 CTW917502:CTW917511 DDS917502:DDS917511 DNO917502:DNO917511 DXK917502:DXK917511 EHG917502:EHG917511 ERC917502:ERC917511 FAY917502:FAY917511 FKU917502:FKU917511 FUQ917502:FUQ917511 GEM917502:GEM917511 GOI917502:GOI917511 GYE917502:GYE917511 HIA917502:HIA917511 HRW917502:HRW917511 IBS917502:IBS917511 ILO917502:ILO917511 IVK917502:IVK917511 JFG917502:JFG917511 JPC917502:JPC917511 JYY917502:JYY917511 KIU917502:KIU917511 KSQ917502:KSQ917511 LCM917502:LCM917511 LMI917502:LMI917511 LWE917502:LWE917511 MGA917502:MGA917511 MPW917502:MPW917511 MZS917502:MZS917511 NJO917502:NJO917511 NTK917502:NTK917511 ODG917502:ODG917511 ONC917502:ONC917511 OWY917502:OWY917511 PGU917502:PGU917511 PQQ917502:PQQ917511 QAM917502:QAM917511 QKI917502:QKI917511 QUE917502:QUE917511 REA917502:REA917511 RNW917502:RNW917511 RXS917502:RXS917511 SHO917502:SHO917511 SRK917502:SRK917511 TBG917502:TBG917511 TLC917502:TLC917511 TUY917502:TUY917511 UEU917502:UEU917511 UOQ917502:UOQ917511 UYM917502:UYM917511 VII917502:VII917511 VSE917502:VSE917511 WCA917502:WCA917511 WLW917502:WLW917511 WVS917502:WVS917511 K983038:K983047 JG983038:JG983047 TC983038:TC983047 ACY983038:ACY983047 AMU983038:AMU983047 AWQ983038:AWQ983047 BGM983038:BGM983047 BQI983038:BQI983047 CAE983038:CAE983047 CKA983038:CKA983047 CTW983038:CTW983047 DDS983038:DDS983047 DNO983038:DNO983047 DXK983038:DXK983047 EHG983038:EHG983047 ERC983038:ERC983047 FAY983038:FAY983047 FKU983038:FKU983047 FUQ983038:FUQ983047 GEM983038:GEM983047 GOI983038:GOI983047 GYE983038:GYE983047 HIA983038:HIA983047 HRW983038:HRW983047 IBS983038:IBS983047 ILO983038:ILO983047 IVK983038:IVK983047 JFG983038:JFG983047 JPC983038:JPC983047 JYY983038:JYY983047 KIU983038:KIU983047 KSQ983038:KSQ983047 LCM983038:LCM983047 LMI983038:LMI983047 LWE983038:LWE983047 MGA983038:MGA983047 MPW983038:MPW983047 MZS983038:MZS983047 NJO983038:NJO983047 NTK983038:NTK983047 ODG983038:ODG983047 ONC983038:ONC983047 OWY983038:OWY983047 PGU983038:PGU983047 PQQ983038:PQQ983047 QAM983038:QAM983047 QKI983038:QKI983047 QUE983038:QUE983047 REA983038:REA983047 RNW983038:RNW983047 RXS983038:RXS983047 SHO983038:SHO983047 SRK983038:SRK983047 TBG983038:TBG983047 TLC983038:TLC983047 TUY983038:TUY983047 UEU983038:UEU983047 UOQ983038:UOQ983047 UYM983038:UYM983047 VII983038:VII983047 VSE983038:VSE983047 WCA983038:WCA983047 WLW983038:WLW983047 WVS983038:WVS983047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31:K40 JG31:JG40 TC31:TC40 ACY31:ACY40 AMU31:AMU40 AWQ31:AWQ40 BGM31:BGM40 BQI31:BQI40 CAE31:CAE40 CKA31:CKA40 CTW31:CTW40 DDS31:DDS40 DNO31:DNO40 DXK31:DXK40 EHG31:EHG40 ERC31:ERC40 FAY31:FAY40 FKU31:FKU40 FUQ31:FUQ40 GEM31:GEM40 GOI31:GOI40 GYE31:GYE40 HIA31:HIA40 HRW31:HRW40 IBS31:IBS40 ILO31:ILO40 IVK31:IVK40 JFG31:JFG40 JPC31:JPC40 JYY31:JYY40 KIU31:KIU40 KSQ31:KSQ40 LCM31:LCM40 LMI31:LMI40 LWE31:LWE40 MGA31:MGA40 MPW31:MPW40 MZS31:MZS40 NJO31:NJO40 NTK31:NTK40 ODG31:ODG40 ONC31:ONC40 OWY31:OWY40 PGU31:PGU40 PQQ31:PQQ40 QAM31:QAM40 QKI31:QKI40 QUE31:QUE40 REA31:REA40 RNW31:RNW40 RXS31:RXS40 SHO31:SHO40 SRK31:SRK40 TBG31:TBG40 TLC31:TLC40 TUY31:TUY40 UEU31:UEU40 UOQ31:UOQ40 UYM31:UYM40 VII31:VII40 VSE31:VSE40 WCA31:WCA40 WLW31:WLW40 WVS31:WVS40 K65519:K65527 JG65519:JG65527 TC65519:TC65527 ACY65519:ACY65527 AMU65519:AMU65527 AWQ65519:AWQ65527 BGM65519:BGM65527 BQI65519:BQI65527 CAE65519:CAE65527 CKA65519:CKA65527 CTW65519:CTW65527 DDS65519:DDS65527 DNO65519:DNO65527 DXK65519:DXK65527 EHG65519:EHG65527 ERC65519:ERC65527 FAY65519:FAY65527 FKU65519:FKU65527 FUQ65519:FUQ65527 GEM65519:GEM65527 GOI65519:GOI65527 GYE65519:GYE65527 HIA65519:HIA65527 HRW65519:HRW65527 IBS65519:IBS65527 ILO65519:ILO65527 IVK65519:IVK65527 JFG65519:JFG65527 JPC65519:JPC65527 JYY65519:JYY65527 KIU65519:KIU65527 KSQ65519:KSQ65527 LCM65519:LCM65527 LMI65519:LMI65527 LWE65519:LWE65527 MGA65519:MGA65527 MPW65519:MPW65527 MZS65519:MZS65527 NJO65519:NJO65527 NTK65519:NTK65527 ODG65519:ODG65527 ONC65519:ONC65527 OWY65519:OWY65527 PGU65519:PGU65527 PQQ65519:PQQ65527 QAM65519:QAM65527 QKI65519:QKI65527 QUE65519:QUE65527 REA65519:REA65527 RNW65519:RNW65527 RXS65519:RXS65527 SHO65519:SHO65527 SRK65519:SRK65527 TBG65519:TBG65527 TLC65519:TLC65527 TUY65519:TUY65527 UEU65519:UEU65527 UOQ65519:UOQ65527 UYM65519:UYM65527 VII65519:VII65527 VSE65519:VSE65527 WCA65519:WCA65527 WLW65519:WLW65527 WVS65519:WVS65527 K131055:K131063 JG131055:JG131063 TC131055:TC131063 ACY131055:ACY131063 AMU131055:AMU131063 AWQ131055:AWQ131063 BGM131055:BGM131063 BQI131055:BQI131063 CAE131055:CAE131063 CKA131055:CKA131063 CTW131055:CTW131063 DDS131055:DDS131063 DNO131055:DNO131063 DXK131055:DXK131063 EHG131055:EHG131063 ERC131055:ERC131063 FAY131055:FAY131063 FKU131055:FKU131063 FUQ131055:FUQ131063 GEM131055:GEM131063 GOI131055:GOI131063 GYE131055:GYE131063 HIA131055:HIA131063 HRW131055:HRW131063 IBS131055:IBS131063 ILO131055:ILO131063 IVK131055:IVK131063 JFG131055:JFG131063 JPC131055:JPC131063 JYY131055:JYY131063 KIU131055:KIU131063 KSQ131055:KSQ131063 LCM131055:LCM131063 LMI131055:LMI131063 LWE131055:LWE131063 MGA131055:MGA131063 MPW131055:MPW131063 MZS131055:MZS131063 NJO131055:NJO131063 NTK131055:NTK131063 ODG131055:ODG131063 ONC131055:ONC131063 OWY131055:OWY131063 PGU131055:PGU131063 PQQ131055:PQQ131063 QAM131055:QAM131063 QKI131055:QKI131063 QUE131055:QUE131063 REA131055:REA131063 RNW131055:RNW131063 RXS131055:RXS131063 SHO131055:SHO131063 SRK131055:SRK131063 TBG131055:TBG131063 TLC131055:TLC131063 TUY131055:TUY131063 UEU131055:UEU131063 UOQ131055:UOQ131063 UYM131055:UYM131063 VII131055:VII131063 VSE131055:VSE131063 WCA131055:WCA131063 WLW131055:WLW131063 WVS131055:WVS131063 K196591:K196599 JG196591:JG196599 TC196591:TC196599 ACY196591:ACY196599 AMU196591:AMU196599 AWQ196591:AWQ196599 BGM196591:BGM196599 BQI196591:BQI196599 CAE196591:CAE196599 CKA196591:CKA196599 CTW196591:CTW196599 DDS196591:DDS196599 DNO196591:DNO196599 DXK196591:DXK196599 EHG196591:EHG196599 ERC196591:ERC196599 FAY196591:FAY196599 FKU196591:FKU196599 FUQ196591:FUQ196599 GEM196591:GEM196599 GOI196591:GOI196599 GYE196591:GYE196599 HIA196591:HIA196599 HRW196591:HRW196599 IBS196591:IBS196599 ILO196591:ILO196599 IVK196591:IVK196599 JFG196591:JFG196599 JPC196591:JPC196599 JYY196591:JYY196599 KIU196591:KIU196599 KSQ196591:KSQ196599 LCM196591:LCM196599 LMI196591:LMI196599 LWE196591:LWE196599 MGA196591:MGA196599 MPW196591:MPW196599 MZS196591:MZS196599 NJO196591:NJO196599 NTK196591:NTK196599 ODG196591:ODG196599 ONC196591:ONC196599 OWY196591:OWY196599 PGU196591:PGU196599 PQQ196591:PQQ196599 QAM196591:QAM196599 QKI196591:QKI196599 QUE196591:QUE196599 REA196591:REA196599 RNW196591:RNW196599 RXS196591:RXS196599 SHO196591:SHO196599 SRK196591:SRK196599 TBG196591:TBG196599 TLC196591:TLC196599 TUY196591:TUY196599 UEU196591:UEU196599 UOQ196591:UOQ196599 UYM196591:UYM196599 VII196591:VII196599 VSE196591:VSE196599 WCA196591:WCA196599 WLW196591:WLW196599 WVS196591:WVS196599 K262127:K262135 JG262127:JG262135 TC262127:TC262135 ACY262127:ACY262135 AMU262127:AMU262135 AWQ262127:AWQ262135 BGM262127:BGM262135 BQI262127:BQI262135 CAE262127:CAE262135 CKA262127:CKA262135 CTW262127:CTW262135 DDS262127:DDS262135 DNO262127:DNO262135 DXK262127:DXK262135 EHG262127:EHG262135 ERC262127:ERC262135 FAY262127:FAY262135 FKU262127:FKU262135 FUQ262127:FUQ262135 GEM262127:GEM262135 GOI262127:GOI262135 GYE262127:GYE262135 HIA262127:HIA262135 HRW262127:HRW262135 IBS262127:IBS262135 ILO262127:ILO262135 IVK262127:IVK262135 JFG262127:JFG262135 JPC262127:JPC262135 JYY262127:JYY262135 KIU262127:KIU262135 KSQ262127:KSQ262135 LCM262127:LCM262135 LMI262127:LMI262135 LWE262127:LWE262135 MGA262127:MGA262135 MPW262127:MPW262135 MZS262127:MZS262135 NJO262127:NJO262135 NTK262127:NTK262135 ODG262127:ODG262135 ONC262127:ONC262135 OWY262127:OWY262135 PGU262127:PGU262135 PQQ262127:PQQ262135 QAM262127:QAM262135 QKI262127:QKI262135 QUE262127:QUE262135 REA262127:REA262135 RNW262127:RNW262135 RXS262127:RXS262135 SHO262127:SHO262135 SRK262127:SRK262135 TBG262127:TBG262135 TLC262127:TLC262135 TUY262127:TUY262135 UEU262127:UEU262135 UOQ262127:UOQ262135 UYM262127:UYM262135 VII262127:VII262135 VSE262127:VSE262135 WCA262127:WCA262135 WLW262127:WLW262135 WVS262127:WVS262135 K327663:K327671 JG327663:JG327671 TC327663:TC327671 ACY327663:ACY327671 AMU327663:AMU327671 AWQ327663:AWQ327671 BGM327663:BGM327671 BQI327663:BQI327671 CAE327663:CAE327671 CKA327663:CKA327671 CTW327663:CTW327671 DDS327663:DDS327671 DNO327663:DNO327671 DXK327663:DXK327671 EHG327663:EHG327671 ERC327663:ERC327671 FAY327663:FAY327671 FKU327663:FKU327671 FUQ327663:FUQ327671 GEM327663:GEM327671 GOI327663:GOI327671 GYE327663:GYE327671 HIA327663:HIA327671 HRW327663:HRW327671 IBS327663:IBS327671 ILO327663:ILO327671 IVK327663:IVK327671 JFG327663:JFG327671 JPC327663:JPC327671 JYY327663:JYY327671 KIU327663:KIU327671 KSQ327663:KSQ327671 LCM327663:LCM327671 LMI327663:LMI327671 LWE327663:LWE327671 MGA327663:MGA327671 MPW327663:MPW327671 MZS327663:MZS327671 NJO327663:NJO327671 NTK327663:NTK327671 ODG327663:ODG327671 ONC327663:ONC327671 OWY327663:OWY327671 PGU327663:PGU327671 PQQ327663:PQQ327671 QAM327663:QAM327671 QKI327663:QKI327671 QUE327663:QUE327671 REA327663:REA327671 RNW327663:RNW327671 RXS327663:RXS327671 SHO327663:SHO327671 SRK327663:SRK327671 TBG327663:TBG327671 TLC327663:TLC327671 TUY327663:TUY327671 UEU327663:UEU327671 UOQ327663:UOQ327671 UYM327663:UYM327671 VII327663:VII327671 VSE327663:VSE327671 WCA327663:WCA327671 WLW327663:WLW327671 WVS327663:WVS327671 K393199:K393207 JG393199:JG393207 TC393199:TC393207 ACY393199:ACY393207 AMU393199:AMU393207 AWQ393199:AWQ393207 BGM393199:BGM393207 BQI393199:BQI393207 CAE393199:CAE393207 CKA393199:CKA393207 CTW393199:CTW393207 DDS393199:DDS393207 DNO393199:DNO393207 DXK393199:DXK393207 EHG393199:EHG393207 ERC393199:ERC393207 FAY393199:FAY393207 FKU393199:FKU393207 FUQ393199:FUQ393207 GEM393199:GEM393207 GOI393199:GOI393207 GYE393199:GYE393207 HIA393199:HIA393207 HRW393199:HRW393207 IBS393199:IBS393207 ILO393199:ILO393207 IVK393199:IVK393207 JFG393199:JFG393207 JPC393199:JPC393207 JYY393199:JYY393207 KIU393199:KIU393207 KSQ393199:KSQ393207 LCM393199:LCM393207 LMI393199:LMI393207 LWE393199:LWE393207 MGA393199:MGA393207 MPW393199:MPW393207 MZS393199:MZS393207 NJO393199:NJO393207 NTK393199:NTK393207 ODG393199:ODG393207 ONC393199:ONC393207 OWY393199:OWY393207 PGU393199:PGU393207 PQQ393199:PQQ393207 QAM393199:QAM393207 QKI393199:QKI393207 QUE393199:QUE393207 REA393199:REA393207 RNW393199:RNW393207 RXS393199:RXS393207 SHO393199:SHO393207 SRK393199:SRK393207 TBG393199:TBG393207 TLC393199:TLC393207 TUY393199:TUY393207 UEU393199:UEU393207 UOQ393199:UOQ393207 UYM393199:UYM393207 VII393199:VII393207 VSE393199:VSE393207 WCA393199:WCA393207 WLW393199:WLW393207 WVS393199:WVS393207 K458735:K458743 JG458735:JG458743 TC458735:TC458743 ACY458735:ACY458743 AMU458735:AMU458743 AWQ458735:AWQ458743 BGM458735:BGM458743 BQI458735:BQI458743 CAE458735:CAE458743 CKA458735:CKA458743 CTW458735:CTW458743 DDS458735:DDS458743 DNO458735:DNO458743 DXK458735:DXK458743 EHG458735:EHG458743 ERC458735:ERC458743 FAY458735:FAY458743 FKU458735:FKU458743 FUQ458735:FUQ458743 GEM458735:GEM458743 GOI458735:GOI458743 GYE458735:GYE458743 HIA458735:HIA458743 HRW458735:HRW458743 IBS458735:IBS458743 ILO458735:ILO458743 IVK458735:IVK458743 JFG458735:JFG458743 JPC458735:JPC458743 JYY458735:JYY458743 KIU458735:KIU458743 KSQ458735:KSQ458743 LCM458735:LCM458743 LMI458735:LMI458743 LWE458735:LWE458743 MGA458735:MGA458743 MPW458735:MPW458743 MZS458735:MZS458743 NJO458735:NJO458743 NTK458735:NTK458743 ODG458735:ODG458743 ONC458735:ONC458743 OWY458735:OWY458743 PGU458735:PGU458743 PQQ458735:PQQ458743 QAM458735:QAM458743 QKI458735:QKI458743 QUE458735:QUE458743 REA458735:REA458743 RNW458735:RNW458743 RXS458735:RXS458743 SHO458735:SHO458743 SRK458735:SRK458743 TBG458735:TBG458743 TLC458735:TLC458743 TUY458735:TUY458743 UEU458735:UEU458743 UOQ458735:UOQ458743 UYM458735:UYM458743 VII458735:VII458743 VSE458735:VSE458743 WCA458735:WCA458743 WLW458735:WLW458743 WVS458735:WVS458743 K524271:K524279 JG524271:JG524279 TC524271:TC524279 ACY524271:ACY524279 AMU524271:AMU524279 AWQ524271:AWQ524279 BGM524271:BGM524279 BQI524271:BQI524279 CAE524271:CAE524279 CKA524271:CKA524279 CTW524271:CTW524279 DDS524271:DDS524279 DNO524271:DNO524279 DXK524271:DXK524279 EHG524271:EHG524279 ERC524271:ERC524279 FAY524271:FAY524279 FKU524271:FKU524279 FUQ524271:FUQ524279 GEM524271:GEM524279 GOI524271:GOI524279 GYE524271:GYE524279 HIA524271:HIA524279 HRW524271:HRW524279 IBS524271:IBS524279 ILO524271:ILO524279 IVK524271:IVK524279 JFG524271:JFG524279 JPC524271:JPC524279 JYY524271:JYY524279 KIU524271:KIU524279 KSQ524271:KSQ524279 LCM524271:LCM524279 LMI524271:LMI524279 LWE524271:LWE524279 MGA524271:MGA524279 MPW524271:MPW524279 MZS524271:MZS524279 NJO524271:NJO524279 NTK524271:NTK524279 ODG524271:ODG524279 ONC524271:ONC524279 OWY524271:OWY524279 PGU524271:PGU524279 PQQ524271:PQQ524279 QAM524271:QAM524279 QKI524271:QKI524279 QUE524271:QUE524279 REA524271:REA524279 RNW524271:RNW524279 RXS524271:RXS524279 SHO524271:SHO524279 SRK524271:SRK524279 TBG524271:TBG524279 TLC524271:TLC524279 TUY524271:TUY524279 UEU524271:UEU524279 UOQ524271:UOQ524279 UYM524271:UYM524279 VII524271:VII524279 VSE524271:VSE524279 WCA524271:WCA524279 WLW524271:WLW524279 WVS524271:WVS524279 K589807:K589815 JG589807:JG589815 TC589807:TC589815 ACY589807:ACY589815 AMU589807:AMU589815 AWQ589807:AWQ589815 BGM589807:BGM589815 BQI589807:BQI589815 CAE589807:CAE589815 CKA589807:CKA589815 CTW589807:CTW589815 DDS589807:DDS589815 DNO589807:DNO589815 DXK589807:DXK589815 EHG589807:EHG589815 ERC589807:ERC589815 FAY589807:FAY589815 FKU589807:FKU589815 FUQ589807:FUQ589815 GEM589807:GEM589815 GOI589807:GOI589815 GYE589807:GYE589815 HIA589807:HIA589815 HRW589807:HRW589815 IBS589807:IBS589815 ILO589807:ILO589815 IVK589807:IVK589815 JFG589807:JFG589815 JPC589807:JPC589815 JYY589807:JYY589815 KIU589807:KIU589815 KSQ589807:KSQ589815 LCM589807:LCM589815 LMI589807:LMI589815 LWE589807:LWE589815 MGA589807:MGA589815 MPW589807:MPW589815 MZS589807:MZS589815 NJO589807:NJO589815 NTK589807:NTK589815 ODG589807:ODG589815 ONC589807:ONC589815 OWY589807:OWY589815 PGU589807:PGU589815 PQQ589807:PQQ589815 QAM589807:QAM589815 QKI589807:QKI589815 QUE589807:QUE589815 REA589807:REA589815 RNW589807:RNW589815 RXS589807:RXS589815 SHO589807:SHO589815 SRK589807:SRK589815 TBG589807:TBG589815 TLC589807:TLC589815 TUY589807:TUY589815 UEU589807:UEU589815 UOQ589807:UOQ589815 UYM589807:UYM589815 VII589807:VII589815 VSE589807:VSE589815 WCA589807:WCA589815 WLW589807:WLW589815 WVS589807:WVS589815 K655343:K655351 JG655343:JG655351 TC655343:TC655351 ACY655343:ACY655351 AMU655343:AMU655351 AWQ655343:AWQ655351 BGM655343:BGM655351 BQI655343:BQI655351 CAE655343:CAE655351 CKA655343:CKA655351 CTW655343:CTW655351 DDS655343:DDS655351 DNO655343:DNO655351 DXK655343:DXK655351 EHG655343:EHG655351 ERC655343:ERC655351 FAY655343:FAY655351 FKU655343:FKU655351 FUQ655343:FUQ655351 GEM655343:GEM655351 GOI655343:GOI655351 GYE655343:GYE655351 HIA655343:HIA655351 HRW655343:HRW655351 IBS655343:IBS655351 ILO655343:ILO655351 IVK655343:IVK655351 JFG655343:JFG655351 JPC655343:JPC655351 JYY655343:JYY655351 KIU655343:KIU655351 KSQ655343:KSQ655351 LCM655343:LCM655351 LMI655343:LMI655351 LWE655343:LWE655351 MGA655343:MGA655351 MPW655343:MPW655351 MZS655343:MZS655351 NJO655343:NJO655351 NTK655343:NTK655351 ODG655343:ODG655351 ONC655343:ONC655351 OWY655343:OWY655351 PGU655343:PGU655351 PQQ655343:PQQ655351 QAM655343:QAM655351 QKI655343:QKI655351 QUE655343:QUE655351 REA655343:REA655351 RNW655343:RNW655351 RXS655343:RXS655351 SHO655343:SHO655351 SRK655343:SRK655351 TBG655343:TBG655351 TLC655343:TLC655351 TUY655343:TUY655351 UEU655343:UEU655351 UOQ655343:UOQ655351 UYM655343:UYM655351 VII655343:VII655351 VSE655343:VSE655351 WCA655343:WCA655351 WLW655343:WLW655351 WVS655343:WVS655351 K720879:K720887 JG720879:JG720887 TC720879:TC720887 ACY720879:ACY720887 AMU720879:AMU720887 AWQ720879:AWQ720887 BGM720879:BGM720887 BQI720879:BQI720887 CAE720879:CAE720887 CKA720879:CKA720887 CTW720879:CTW720887 DDS720879:DDS720887 DNO720879:DNO720887 DXK720879:DXK720887 EHG720879:EHG720887 ERC720879:ERC720887 FAY720879:FAY720887 FKU720879:FKU720887 FUQ720879:FUQ720887 GEM720879:GEM720887 GOI720879:GOI720887 GYE720879:GYE720887 HIA720879:HIA720887 HRW720879:HRW720887 IBS720879:IBS720887 ILO720879:ILO720887 IVK720879:IVK720887 JFG720879:JFG720887 JPC720879:JPC720887 JYY720879:JYY720887 KIU720879:KIU720887 KSQ720879:KSQ720887 LCM720879:LCM720887 LMI720879:LMI720887 LWE720879:LWE720887 MGA720879:MGA720887 MPW720879:MPW720887 MZS720879:MZS720887 NJO720879:NJO720887 NTK720879:NTK720887 ODG720879:ODG720887 ONC720879:ONC720887 OWY720879:OWY720887 PGU720879:PGU720887 PQQ720879:PQQ720887 QAM720879:QAM720887 QKI720879:QKI720887 QUE720879:QUE720887 REA720879:REA720887 RNW720879:RNW720887 RXS720879:RXS720887 SHO720879:SHO720887 SRK720879:SRK720887 TBG720879:TBG720887 TLC720879:TLC720887 TUY720879:TUY720887 UEU720879:UEU720887 UOQ720879:UOQ720887 UYM720879:UYM720887 VII720879:VII720887 VSE720879:VSE720887 WCA720879:WCA720887 WLW720879:WLW720887 WVS720879:WVS720887 K786415:K786423 JG786415:JG786423 TC786415:TC786423 ACY786415:ACY786423 AMU786415:AMU786423 AWQ786415:AWQ786423 BGM786415:BGM786423 BQI786415:BQI786423 CAE786415:CAE786423 CKA786415:CKA786423 CTW786415:CTW786423 DDS786415:DDS786423 DNO786415:DNO786423 DXK786415:DXK786423 EHG786415:EHG786423 ERC786415:ERC786423 FAY786415:FAY786423 FKU786415:FKU786423 FUQ786415:FUQ786423 GEM786415:GEM786423 GOI786415:GOI786423 GYE786415:GYE786423 HIA786415:HIA786423 HRW786415:HRW786423 IBS786415:IBS786423 ILO786415:ILO786423 IVK786415:IVK786423 JFG786415:JFG786423 JPC786415:JPC786423 JYY786415:JYY786423 KIU786415:KIU786423 KSQ786415:KSQ786423 LCM786415:LCM786423 LMI786415:LMI786423 LWE786415:LWE786423 MGA786415:MGA786423 MPW786415:MPW786423 MZS786415:MZS786423 NJO786415:NJO786423 NTK786415:NTK786423 ODG786415:ODG786423 ONC786415:ONC786423 OWY786415:OWY786423 PGU786415:PGU786423 PQQ786415:PQQ786423 QAM786415:QAM786423 QKI786415:QKI786423 QUE786415:QUE786423 REA786415:REA786423 RNW786415:RNW786423 RXS786415:RXS786423 SHO786415:SHO786423 SRK786415:SRK786423 TBG786415:TBG786423 TLC786415:TLC786423 TUY786415:TUY786423 UEU786415:UEU786423 UOQ786415:UOQ786423 UYM786415:UYM786423 VII786415:VII786423 VSE786415:VSE786423 WCA786415:WCA786423 WLW786415:WLW786423 WVS786415:WVS786423 K851951:K851959 JG851951:JG851959 TC851951:TC851959 ACY851951:ACY851959 AMU851951:AMU851959 AWQ851951:AWQ851959 BGM851951:BGM851959 BQI851951:BQI851959 CAE851951:CAE851959 CKA851951:CKA851959 CTW851951:CTW851959 DDS851951:DDS851959 DNO851951:DNO851959 DXK851951:DXK851959 EHG851951:EHG851959 ERC851951:ERC851959 FAY851951:FAY851959 FKU851951:FKU851959 FUQ851951:FUQ851959 GEM851951:GEM851959 GOI851951:GOI851959 GYE851951:GYE851959 HIA851951:HIA851959 HRW851951:HRW851959 IBS851951:IBS851959 ILO851951:ILO851959 IVK851951:IVK851959 JFG851951:JFG851959 JPC851951:JPC851959 JYY851951:JYY851959 KIU851951:KIU851959 KSQ851951:KSQ851959 LCM851951:LCM851959 LMI851951:LMI851959 LWE851951:LWE851959 MGA851951:MGA851959 MPW851951:MPW851959 MZS851951:MZS851959 NJO851951:NJO851959 NTK851951:NTK851959 ODG851951:ODG851959 ONC851951:ONC851959 OWY851951:OWY851959 PGU851951:PGU851959 PQQ851951:PQQ851959 QAM851951:QAM851959 QKI851951:QKI851959 QUE851951:QUE851959 REA851951:REA851959 RNW851951:RNW851959 RXS851951:RXS851959 SHO851951:SHO851959 SRK851951:SRK851959 TBG851951:TBG851959 TLC851951:TLC851959 TUY851951:TUY851959 UEU851951:UEU851959 UOQ851951:UOQ851959 UYM851951:UYM851959 VII851951:VII851959 VSE851951:VSE851959 WCA851951:WCA851959 WLW851951:WLW851959 WVS851951:WVS851959 K917487:K917495 JG917487:JG917495 TC917487:TC917495 ACY917487:ACY917495 AMU917487:AMU917495 AWQ917487:AWQ917495 BGM917487:BGM917495 BQI917487:BQI917495 CAE917487:CAE917495 CKA917487:CKA917495 CTW917487:CTW917495 DDS917487:DDS917495 DNO917487:DNO917495 DXK917487:DXK917495 EHG917487:EHG917495 ERC917487:ERC917495 FAY917487:FAY917495 FKU917487:FKU917495 FUQ917487:FUQ917495 GEM917487:GEM917495 GOI917487:GOI917495 GYE917487:GYE917495 HIA917487:HIA917495 HRW917487:HRW917495 IBS917487:IBS917495 ILO917487:ILO917495 IVK917487:IVK917495 JFG917487:JFG917495 JPC917487:JPC917495 JYY917487:JYY917495 KIU917487:KIU917495 KSQ917487:KSQ917495 LCM917487:LCM917495 LMI917487:LMI917495 LWE917487:LWE917495 MGA917487:MGA917495 MPW917487:MPW917495 MZS917487:MZS917495 NJO917487:NJO917495 NTK917487:NTK917495 ODG917487:ODG917495 ONC917487:ONC917495 OWY917487:OWY917495 PGU917487:PGU917495 PQQ917487:PQQ917495 QAM917487:QAM917495 QKI917487:QKI917495 QUE917487:QUE917495 REA917487:REA917495 RNW917487:RNW917495 RXS917487:RXS917495 SHO917487:SHO917495 SRK917487:SRK917495 TBG917487:TBG917495 TLC917487:TLC917495 TUY917487:TUY917495 UEU917487:UEU917495 UOQ917487:UOQ917495 UYM917487:UYM917495 VII917487:VII917495 VSE917487:VSE917495 WCA917487:WCA917495 WLW917487:WLW917495 WVS917487:WVS917495 K983023:K983031 JG983023:JG983031 TC983023:TC983031 ACY983023:ACY983031 AMU983023:AMU983031 AWQ983023:AWQ983031 BGM983023:BGM983031 BQI983023:BQI983031 CAE983023:CAE983031 CKA983023:CKA983031 CTW983023:CTW983031 DDS983023:DDS983031 DNO983023:DNO983031 DXK983023:DXK983031 EHG983023:EHG983031 ERC983023:ERC983031 FAY983023:FAY983031 FKU983023:FKU983031 FUQ983023:FUQ983031 GEM983023:GEM983031 GOI983023:GOI983031 GYE983023:GYE983031 HIA983023:HIA983031 HRW983023:HRW983031 IBS983023:IBS983031 ILO983023:ILO983031 IVK983023:IVK983031 JFG983023:JFG983031 JPC983023:JPC983031 JYY983023:JYY983031 KIU983023:KIU983031 KSQ983023:KSQ983031 LCM983023:LCM983031 LMI983023:LMI983031 LWE983023:LWE983031 MGA983023:MGA983031 MPW983023:MPW983031 MZS983023:MZS983031 NJO983023:NJO983031 NTK983023:NTK983031 ODG983023:ODG983031 ONC983023:ONC983031 OWY983023:OWY983031 PGU983023:PGU983031 PQQ983023:PQQ983031 QAM983023:QAM983031 QKI983023:QKI983031 QUE983023:QUE983031 REA983023:REA983031 RNW983023:RNW983031 RXS983023:RXS983031 SHO983023:SHO983031 SRK983023:SRK983031 TBG983023:TBG983031 TLC983023:TLC983031 TUY983023:TUY983031 UEU983023:UEU983031 UOQ983023:UOQ983031 UYM983023:UYM983031 VII983023:VII983031 VSE983023:VSE983031 WCA983023:WCA983031 WLW983023:WLW983031 WVS983023:WVS983031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65574:K65582 JG65574:JG65582 TC65574:TC65582 ACY65574:ACY65582 AMU65574:AMU65582 AWQ65574:AWQ65582 BGM65574:BGM65582 BQI65574:BQI65582 CAE65574:CAE65582 CKA65574:CKA65582 CTW65574:CTW65582 DDS65574:DDS65582 DNO65574:DNO65582 DXK65574:DXK65582 EHG65574:EHG65582 ERC65574:ERC65582 FAY65574:FAY65582 FKU65574:FKU65582 FUQ65574:FUQ65582 GEM65574:GEM65582 GOI65574:GOI65582 GYE65574:GYE65582 HIA65574:HIA65582 HRW65574:HRW65582 IBS65574:IBS65582 ILO65574:ILO65582 IVK65574:IVK65582 JFG65574:JFG65582 JPC65574:JPC65582 JYY65574:JYY65582 KIU65574:KIU65582 KSQ65574:KSQ65582 LCM65574:LCM65582 LMI65574:LMI65582 LWE65574:LWE65582 MGA65574:MGA65582 MPW65574:MPW65582 MZS65574:MZS65582 NJO65574:NJO65582 NTK65574:NTK65582 ODG65574:ODG65582 ONC65574:ONC65582 OWY65574:OWY65582 PGU65574:PGU65582 PQQ65574:PQQ65582 QAM65574:QAM65582 QKI65574:QKI65582 QUE65574:QUE65582 REA65574:REA65582 RNW65574:RNW65582 RXS65574:RXS65582 SHO65574:SHO65582 SRK65574:SRK65582 TBG65574:TBG65582 TLC65574:TLC65582 TUY65574:TUY65582 UEU65574:UEU65582 UOQ65574:UOQ65582 UYM65574:UYM65582 VII65574:VII65582 VSE65574:VSE65582 WCA65574:WCA65582 WLW65574:WLW65582 WVS65574:WVS65582 K131110:K131118 JG131110:JG131118 TC131110:TC131118 ACY131110:ACY131118 AMU131110:AMU131118 AWQ131110:AWQ131118 BGM131110:BGM131118 BQI131110:BQI131118 CAE131110:CAE131118 CKA131110:CKA131118 CTW131110:CTW131118 DDS131110:DDS131118 DNO131110:DNO131118 DXK131110:DXK131118 EHG131110:EHG131118 ERC131110:ERC131118 FAY131110:FAY131118 FKU131110:FKU131118 FUQ131110:FUQ131118 GEM131110:GEM131118 GOI131110:GOI131118 GYE131110:GYE131118 HIA131110:HIA131118 HRW131110:HRW131118 IBS131110:IBS131118 ILO131110:ILO131118 IVK131110:IVK131118 JFG131110:JFG131118 JPC131110:JPC131118 JYY131110:JYY131118 KIU131110:KIU131118 KSQ131110:KSQ131118 LCM131110:LCM131118 LMI131110:LMI131118 LWE131110:LWE131118 MGA131110:MGA131118 MPW131110:MPW131118 MZS131110:MZS131118 NJO131110:NJO131118 NTK131110:NTK131118 ODG131110:ODG131118 ONC131110:ONC131118 OWY131110:OWY131118 PGU131110:PGU131118 PQQ131110:PQQ131118 QAM131110:QAM131118 QKI131110:QKI131118 QUE131110:QUE131118 REA131110:REA131118 RNW131110:RNW131118 RXS131110:RXS131118 SHO131110:SHO131118 SRK131110:SRK131118 TBG131110:TBG131118 TLC131110:TLC131118 TUY131110:TUY131118 UEU131110:UEU131118 UOQ131110:UOQ131118 UYM131110:UYM131118 VII131110:VII131118 VSE131110:VSE131118 WCA131110:WCA131118 WLW131110:WLW131118 WVS131110:WVS131118 K196646:K196654 JG196646:JG196654 TC196646:TC196654 ACY196646:ACY196654 AMU196646:AMU196654 AWQ196646:AWQ196654 BGM196646:BGM196654 BQI196646:BQI196654 CAE196646:CAE196654 CKA196646:CKA196654 CTW196646:CTW196654 DDS196646:DDS196654 DNO196646:DNO196654 DXK196646:DXK196654 EHG196646:EHG196654 ERC196646:ERC196654 FAY196646:FAY196654 FKU196646:FKU196654 FUQ196646:FUQ196654 GEM196646:GEM196654 GOI196646:GOI196654 GYE196646:GYE196654 HIA196646:HIA196654 HRW196646:HRW196654 IBS196646:IBS196654 ILO196646:ILO196654 IVK196646:IVK196654 JFG196646:JFG196654 JPC196646:JPC196654 JYY196646:JYY196654 KIU196646:KIU196654 KSQ196646:KSQ196654 LCM196646:LCM196654 LMI196646:LMI196654 LWE196646:LWE196654 MGA196646:MGA196654 MPW196646:MPW196654 MZS196646:MZS196654 NJO196646:NJO196654 NTK196646:NTK196654 ODG196646:ODG196654 ONC196646:ONC196654 OWY196646:OWY196654 PGU196646:PGU196654 PQQ196646:PQQ196654 QAM196646:QAM196654 QKI196646:QKI196654 QUE196646:QUE196654 REA196646:REA196654 RNW196646:RNW196654 RXS196646:RXS196654 SHO196646:SHO196654 SRK196646:SRK196654 TBG196646:TBG196654 TLC196646:TLC196654 TUY196646:TUY196654 UEU196646:UEU196654 UOQ196646:UOQ196654 UYM196646:UYM196654 VII196646:VII196654 VSE196646:VSE196654 WCA196646:WCA196654 WLW196646:WLW196654 WVS196646:WVS196654 K262182:K262190 JG262182:JG262190 TC262182:TC262190 ACY262182:ACY262190 AMU262182:AMU262190 AWQ262182:AWQ262190 BGM262182:BGM262190 BQI262182:BQI262190 CAE262182:CAE262190 CKA262182:CKA262190 CTW262182:CTW262190 DDS262182:DDS262190 DNO262182:DNO262190 DXK262182:DXK262190 EHG262182:EHG262190 ERC262182:ERC262190 FAY262182:FAY262190 FKU262182:FKU262190 FUQ262182:FUQ262190 GEM262182:GEM262190 GOI262182:GOI262190 GYE262182:GYE262190 HIA262182:HIA262190 HRW262182:HRW262190 IBS262182:IBS262190 ILO262182:ILO262190 IVK262182:IVK262190 JFG262182:JFG262190 JPC262182:JPC262190 JYY262182:JYY262190 KIU262182:KIU262190 KSQ262182:KSQ262190 LCM262182:LCM262190 LMI262182:LMI262190 LWE262182:LWE262190 MGA262182:MGA262190 MPW262182:MPW262190 MZS262182:MZS262190 NJO262182:NJO262190 NTK262182:NTK262190 ODG262182:ODG262190 ONC262182:ONC262190 OWY262182:OWY262190 PGU262182:PGU262190 PQQ262182:PQQ262190 QAM262182:QAM262190 QKI262182:QKI262190 QUE262182:QUE262190 REA262182:REA262190 RNW262182:RNW262190 RXS262182:RXS262190 SHO262182:SHO262190 SRK262182:SRK262190 TBG262182:TBG262190 TLC262182:TLC262190 TUY262182:TUY262190 UEU262182:UEU262190 UOQ262182:UOQ262190 UYM262182:UYM262190 VII262182:VII262190 VSE262182:VSE262190 WCA262182:WCA262190 WLW262182:WLW262190 WVS262182:WVS262190 K327718:K327726 JG327718:JG327726 TC327718:TC327726 ACY327718:ACY327726 AMU327718:AMU327726 AWQ327718:AWQ327726 BGM327718:BGM327726 BQI327718:BQI327726 CAE327718:CAE327726 CKA327718:CKA327726 CTW327718:CTW327726 DDS327718:DDS327726 DNO327718:DNO327726 DXK327718:DXK327726 EHG327718:EHG327726 ERC327718:ERC327726 FAY327718:FAY327726 FKU327718:FKU327726 FUQ327718:FUQ327726 GEM327718:GEM327726 GOI327718:GOI327726 GYE327718:GYE327726 HIA327718:HIA327726 HRW327718:HRW327726 IBS327718:IBS327726 ILO327718:ILO327726 IVK327718:IVK327726 JFG327718:JFG327726 JPC327718:JPC327726 JYY327718:JYY327726 KIU327718:KIU327726 KSQ327718:KSQ327726 LCM327718:LCM327726 LMI327718:LMI327726 LWE327718:LWE327726 MGA327718:MGA327726 MPW327718:MPW327726 MZS327718:MZS327726 NJO327718:NJO327726 NTK327718:NTK327726 ODG327718:ODG327726 ONC327718:ONC327726 OWY327718:OWY327726 PGU327718:PGU327726 PQQ327718:PQQ327726 QAM327718:QAM327726 QKI327718:QKI327726 QUE327718:QUE327726 REA327718:REA327726 RNW327718:RNW327726 RXS327718:RXS327726 SHO327718:SHO327726 SRK327718:SRK327726 TBG327718:TBG327726 TLC327718:TLC327726 TUY327718:TUY327726 UEU327718:UEU327726 UOQ327718:UOQ327726 UYM327718:UYM327726 VII327718:VII327726 VSE327718:VSE327726 WCA327718:WCA327726 WLW327718:WLW327726 WVS327718:WVS327726 K393254:K393262 JG393254:JG393262 TC393254:TC393262 ACY393254:ACY393262 AMU393254:AMU393262 AWQ393254:AWQ393262 BGM393254:BGM393262 BQI393254:BQI393262 CAE393254:CAE393262 CKA393254:CKA393262 CTW393254:CTW393262 DDS393254:DDS393262 DNO393254:DNO393262 DXK393254:DXK393262 EHG393254:EHG393262 ERC393254:ERC393262 FAY393254:FAY393262 FKU393254:FKU393262 FUQ393254:FUQ393262 GEM393254:GEM393262 GOI393254:GOI393262 GYE393254:GYE393262 HIA393254:HIA393262 HRW393254:HRW393262 IBS393254:IBS393262 ILO393254:ILO393262 IVK393254:IVK393262 JFG393254:JFG393262 JPC393254:JPC393262 JYY393254:JYY393262 KIU393254:KIU393262 KSQ393254:KSQ393262 LCM393254:LCM393262 LMI393254:LMI393262 LWE393254:LWE393262 MGA393254:MGA393262 MPW393254:MPW393262 MZS393254:MZS393262 NJO393254:NJO393262 NTK393254:NTK393262 ODG393254:ODG393262 ONC393254:ONC393262 OWY393254:OWY393262 PGU393254:PGU393262 PQQ393254:PQQ393262 QAM393254:QAM393262 QKI393254:QKI393262 QUE393254:QUE393262 REA393254:REA393262 RNW393254:RNW393262 RXS393254:RXS393262 SHO393254:SHO393262 SRK393254:SRK393262 TBG393254:TBG393262 TLC393254:TLC393262 TUY393254:TUY393262 UEU393254:UEU393262 UOQ393254:UOQ393262 UYM393254:UYM393262 VII393254:VII393262 VSE393254:VSE393262 WCA393254:WCA393262 WLW393254:WLW393262 WVS393254:WVS393262 K458790:K458798 JG458790:JG458798 TC458790:TC458798 ACY458790:ACY458798 AMU458790:AMU458798 AWQ458790:AWQ458798 BGM458790:BGM458798 BQI458790:BQI458798 CAE458790:CAE458798 CKA458790:CKA458798 CTW458790:CTW458798 DDS458790:DDS458798 DNO458790:DNO458798 DXK458790:DXK458798 EHG458790:EHG458798 ERC458790:ERC458798 FAY458790:FAY458798 FKU458790:FKU458798 FUQ458790:FUQ458798 GEM458790:GEM458798 GOI458790:GOI458798 GYE458790:GYE458798 HIA458790:HIA458798 HRW458790:HRW458798 IBS458790:IBS458798 ILO458790:ILO458798 IVK458790:IVK458798 JFG458790:JFG458798 JPC458790:JPC458798 JYY458790:JYY458798 KIU458790:KIU458798 KSQ458790:KSQ458798 LCM458790:LCM458798 LMI458790:LMI458798 LWE458790:LWE458798 MGA458790:MGA458798 MPW458790:MPW458798 MZS458790:MZS458798 NJO458790:NJO458798 NTK458790:NTK458798 ODG458790:ODG458798 ONC458790:ONC458798 OWY458790:OWY458798 PGU458790:PGU458798 PQQ458790:PQQ458798 QAM458790:QAM458798 QKI458790:QKI458798 QUE458790:QUE458798 REA458790:REA458798 RNW458790:RNW458798 RXS458790:RXS458798 SHO458790:SHO458798 SRK458790:SRK458798 TBG458790:TBG458798 TLC458790:TLC458798 TUY458790:TUY458798 UEU458790:UEU458798 UOQ458790:UOQ458798 UYM458790:UYM458798 VII458790:VII458798 VSE458790:VSE458798 WCA458790:WCA458798 WLW458790:WLW458798 WVS458790:WVS458798 K524326:K524334 JG524326:JG524334 TC524326:TC524334 ACY524326:ACY524334 AMU524326:AMU524334 AWQ524326:AWQ524334 BGM524326:BGM524334 BQI524326:BQI524334 CAE524326:CAE524334 CKA524326:CKA524334 CTW524326:CTW524334 DDS524326:DDS524334 DNO524326:DNO524334 DXK524326:DXK524334 EHG524326:EHG524334 ERC524326:ERC524334 FAY524326:FAY524334 FKU524326:FKU524334 FUQ524326:FUQ524334 GEM524326:GEM524334 GOI524326:GOI524334 GYE524326:GYE524334 HIA524326:HIA524334 HRW524326:HRW524334 IBS524326:IBS524334 ILO524326:ILO524334 IVK524326:IVK524334 JFG524326:JFG524334 JPC524326:JPC524334 JYY524326:JYY524334 KIU524326:KIU524334 KSQ524326:KSQ524334 LCM524326:LCM524334 LMI524326:LMI524334 LWE524326:LWE524334 MGA524326:MGA524334 MPW524326:MPW524334 MZS524326:MZS524334 NJO524326:NJO524334 NTK524326:NTK524334 ODG524326:ODG524334 ONC524326:ONC524334 OWY524326:OWY524334 PGU524326:PGU524334 PQQ524326:PQQ524334 QAM524326:QAM524334 QKI524326:QKI524334 QUE524326:QUE524334 REA524326:REA524334 RNW524326:RNW524334 RXS524326:RXS524334 SHO524326:SHO524334 SRK524326:SRK524334 TBG524326:TBG524334 TLC524326:TLC524334 TUY524326:TUY524334 UEU524326:UEU524334 UOQ524326:UOQ524334 UYM524326:UYM524334 VII524326:VII524334 VSE524326:VSE524334 WCA524326:WCA524334 WLW524326:WLW524334 WVS524326:WVS524334 K589862:K589870 JG589862:JG589870 TC589862:TC589870 ACY589862:ACY589870 AMU589862:AMU589870 AWQ589862:AWQ589870 BGM589862:BGM589870 BQI589862:BQI589870 CAE589862:CAE589870 CKA589862:CKA589870 CTW589862:CTW589870 DDS589862:DDS589870 DNO589862:DNO589870 DXK589862:DXK589870 EHG589862:EHG589870 ERC589862:ERC589870 FAY589862:FAY589870 FKU589862:FKU589870 FUQ589862:FUQ589870 GEM589862:GEM589870 GOI589862:GOI589870 GYE589862:GYE589870 HIA589862:HIA589870 HRW589862:HRW589870 IBS589862:IBS589870 ILO589862:ILO589870 IVK589862:IVK589870 JFG589862:JFG589870 JPC589862:JPC589870 JYY589862:JYY589870 KIU589862:KIU589870 KSQ589862:KSQ589870 LCM589862:LCM589870 LMI589862:LMI589870 LWE589862:LWE589870 MGA589862:MGA589870 MPW589862:MPW589870 MZS589862:MZS589870 NJO589862:NJO589870 NTK589862:NTK589870 ODG589862:ODG589870 ONC589862:ONC589870 OWY589862:OWY589870 PGU589862:PGU589870 PQQ589862:PQQ589870 QAM589862:QAM589870 QKI589862:QKI589870 QUE589862:QUE589870 REA589862:REA589870 RNW589862:RNW589870 RXS589862:RXS589870 SHO589862:SHO589870 SRK589862:SRK589870 TBG589862:TBG589870 TLC589862:TLC589870 TUY589862:TUY589870 UEU589862:UEU589870 UOQ589862:UOQ589870 UYM589862:UYM589870 VII589862:VII589870 VSE589862:VSE589870 WCA589862:WCA589870 WLW589862:WLW589870 WVS589862:WVS589870 K655398:K655406 JG655398:JG655406 TC655398:TC655406 ACY655398:ACY655406 AMU655398:AMU655406 AWQ655398:AWQ655406 BGM655398:BGM655406 BQI655398:BQI655406 CAE655398:CAE655406 CKA655398:CKA655406 CTW655398:CTW655406 DDS655398:DDS655406 DNO655398:DNO655406 DXK655398:DXK655406 EHG655398:EHG655406 ERC655398:ERC655406 FAY655398:FAY655406 FKU655398:FKU655406 FUQ655398:FUQ655406 GEM655398:GEM655406 GOI655398:GOI655406 GYE655398:GYE655406 HIA655398:HIA655406 HRW655398:HRW655406 IBS655398:IBS655406 ILO655398:ILO655406 IVK655398:IVK655406 JFG655398:JFG655406 JPC655398:JPC655406 JYY655398:JYY655406 KIU655398:KIU655406 KSQ655398:KSQ655406 LCM655398:LCM655406 LMI655398:LMI655406 LWE655398:LWE655406 MGA655398:MGA655406 MPW655398:MPW655406 MZS655398:MZS655406 NJO655398:NJO655406 NTK655398:NTK655406 ODG655398:ODG655406 ONC655398:ONC655406 OWY655398:OWY655406 PGU655398:PGU655406 PQQ655398:PQQ655406 QAM655398:QAM655406 QKI655398:QKI655406 QUE655398:QUE655406 REA655398:REA655406 RNW655398:RNW655406 RXS655398:RXS655406 SHO655398:SHO655406 SRK655398:SRK655406 TBG655398:TBG655406 TLC655398:TLC655406 TUY655398:TUY655406 UEU655398:UEU655406 UOQ655398:UOQ655406 UYM655398:UYM655406 VII655398:VII655406 VSE655398:VSE655406 WCA655398:WCA655406 WLW655398:WLW655406 WVS655398:WVS655406 K720934:K720942 JG720934:JG720942 TC720934:TC720942 ACY720934:ACY720942 AMU720934:AMU720942 AWQ720934:AWQ720942 BGM720934:BGM720942 BQI720934:BQI720942 CAE720934:CAE720942 CKA720934:CKA720942 CTW720934:CTW720942 DDS720934:DDS720942 DNO720934:DNO720942 DXK720934:DXK720942 EHG720934:EHG720942 ERC720934:ERC720942 FAY720934:FAY720942 FKU720934:FKU720942 FUQ720934:FUQ720942 GEM720934:GEM720942 GOI720934:GOI720942 GYE720934:GYE720942 HIA720934:HIA720942 HRW720934:HRW720942 IBS720934:IBS720942 ILO720934:ILO720942 IVK720934:IVK720942 JFG720934:JFG720942 JPC720934:JPC720942 JYY720934:JYY720942 KIU720934:KIU720942 KSQ720934:KSQ720942 LCM720934:LCM720942 LMI720934:LMI720942 LWE720934:LWE720942 MGA720934:MGA720942 MPW720934:MPW720942 MZS720934:MZS720942 NJO720934:NJO720942 NTK720934:NTK720942 ODG720934:ODG720942 ONC720934:ONC720942 OWY720934:OWY720942 PGU720934:PGU720942 PQQ720934:PQQ720942 QAM720934:QAM720942 QKI720934:QKI720942 QUE720934:QUE720942 REA720934:REA720942 RNW720934:RNW720942 RXS720934:RXS720942 SHO720934:SHO720942 SRK720934:SRK720942 TBG720934:TBG720942 TLC720934:TLC720942 TUY720934:TUY720942 UEU720934:UEU720942 UOQ720934:UOQ720942 UYM720934:UYM720942 VII720934:VII720942 VSE720934:VSE720942 WCA720934:WCA720942 WLW720934:WLW720942 WVS720934:WVS720942 K786470:K786478 JG786470:JG786478 TC786470:TC786478 ACY786470:ACY786478 AMU786470:AMU786478 AWQ786470:AWQ786478 BGM786470:BGM786478 BQI786470:BQI786478 CAE786470:CAE786478 CKA786470:CKA786478 CTW786470:CTW786478 DDS786470:DDS786478 DNO786470:DNO786478 DXK786470:DXK786478 EHG786470:EHG786478 ERC786470:ERC786478 FAY786470:FAY786478 FKU786470:FKU786478 FUQ786470:FUQ786478 GEM786470:GEM786478 GOI786470:GOI786478 GYE786470:GYE786478 HIA786470:HIA786478 HRW786470:HRW786478 IBS786470:IBS786478 ILO786470:ILO786478 IVK786470:IVK786478 JFG786470:JFG786478 JPC786470:JPC786478 JYY786470:JYY786478 KIU786470:KIU786478 KSQ786470:KSQ786478 LCM786470:LCM786478 LMI786470:LMI786478 LWE786470:LWE786478 MGA786470:MGA786478 MPW786470:MPW786478 MZS786470:MZS786478 NJO786470:NJO786478 NTK786470:NTK786478 ODG786470:ODG786478 ONC786470:ONC786478 OWY786470:OWY786478 PGU786470:PGU786478 PQQ786470:PQQ786478 QAM786470:QAM786478 QKI786470:QKI786478 QUE786470:QUE786478 REA786470:REA786478 RNW786470:RNW786478 RXS786470:RXS786478 SHO786470:SHO786478 SRK786470:SRK786478 TBG786470:TBG786478 TLC786470:TLC786478 TUY786470:TUY786478 UEU786470:UEU786478 UOQ786470:UOQ786478 UYM786470:UYM786478 VII786470:VII786478 VSE786470:VSE786478 WCA786470:WCA786478 WLW786470:WLW786478 WVS786470:WVS786478 K852006:K852014 JG852006:JG852014 TC852006:TC852014 ACY852006:ACY852014 AMU852006:AMU852014 AWQ852006:AWQ852014 BGM852006:BGM852014 BQI852006:BQI852014 CAE852006:CAE852014 CKA852006:CKA852014 CTW852006:CTW852014 DDS852006:DDS852014 DNO852006:DNO852014 DXK852006:DXK852014 EHG852006:EHG852014 ERC852006:ERC852014 FAY852006:FAY852014 FKU852006:FKU852014 FUQ852006:FUQ852014 GEM852006:GEM852014 GOI852006:GOI852014 GYE852006:GYE852014 HIA852006:HIA852014 HRW852006:HRW852014 IBS852006:IBS852014 ILO852006:ILO852014 IVK852006:IVK852014 JFG852006:JFG852014 JPC852006:JPC852014 JYY852006:JYY852014 KIU852006:KIU852014 KSQ852006:KSQ852014 LCM852006:LCM852014 LMI852006:LMI852014 LWE852006:LWE852014 MGA852006:MGA852014 MPW852006:MPW852014 MZS852006:MZS852014 NJO852006:NJO852014 NTK852006:NTK852014 ODG852006:ODG852014 ONC852006:ONC852014 OWY852006:OWY852014 PGU852006:PGU852014 PQQ852006:PQQ852014 QAM852006:QAM852014 QKI852006:QKI852014 QUE852006:QUE852014 REA852006:REA852014 RNW852006:RNW852014 RXS852006:RXS852014 SHO852006:SHO852014 SRK852006:SRK852014 TBG852006:TBG852014 TLC852006:TLC852014 TUY852006:TUY852014 UEU852006:UEU852014 UOQ852006:UOQ852014 UYM852006:UYM852014 VII852006:VII852014 VSE852006:VSE852014 WCA852006:WCA852014 WLW852006:WLW852014 WVS852006:WVS852014 K917542:K917550 JG917542:JG917550 TC917542:TC917550 ACY917542:ACY917550 AMU917542:AMU917550 AWQ917542:AWQ917550 BGM917542:BGM917550 BQI917542:BQI917550 CAE917542:CAE917550 CKA917542:CKA917550 CTW917542:CTW917550 DDS917542:DDS917550 DNO917542:DNO917550 DXK917542:DXK917550 EHG917542:EHG917550 ERC917542:ERC917550 FAY917542:FAY917550 FKU917542:FKU917550 FUQ917542:FUQ917550 GEM917542:GEM917550 GOI917542:GOI917550 GYE917542:GYE917550 HIA917542:HIA917550 HRW917542:HRW917550 IBS917542:IBS917550 ILO917542:ILO917550 IVK917542:IVK917550 JFG917542:JFG917550 JPC917542:JPC917550 JYY917542:JYY917550 KIU917542:KIU917550 KSQ917542:KSQ917550 LCM917542:LCM917550 LMI917542:LMI917550 LWE917542:LWE917550 MGA917542:MGA917550 MPW917542:MPW917550 MZS917542:MZS917550 NJO917542:NJO917550 NTK917542:NTK917550 ODG917542:ODG917550 ONC917542:ONC917550 OWY917542:OWY917550 PGU917542:PGU917550 PQQ917542:PQQ917550 QAM917542:QAM917550 QKI917542:QKI917550 QUE917542:QUE917550 REA917542:REA917550 RNW917542:RNW917550 RXS917542:RXS917550 SHO917542:SHO917550 SRK917542:SRK917550 TBG917542:TBG917550 TLC917542:TLC917550 TUY917542:TUY917550 UEU917542:UEU917550 UOQ917542:UOQ917550 UYM917542:UYM917550 VII917542:VII917550 VSE917542:VSE917550 WCA917542:WCA917550 WLW917542:WLW917550 WVS917542:WVS917550 K983078:K983086 JG983078:JG983086 TC983078:TC983086 ACY983078:ACY983086 AMU983078:AMU983086 AWQ983078:AWQ983086 BGM983078:BGM983086 BQI983078:BQI983086 CAE983078:CAE983086 CKA983078:CKA983086 CTW983078:CTW983086 DDS983078:DDS983086 DNO983078:DNO983086 DXK983078:DXK983086 EHG983078:EHG983086 ERC983078:ERC983086 FAY983078:FAY983086 FKU983078:FKU983086 FUQ983078:FUQ983086 GEM983078:GEM983086 GOI983078:GOI983086 GYE983078:GYE983086 HIA983078:HIA983086 HRW983078:HRW983086 IBS983078:IBS983086 ILO983078:ILO983086 IVK983078:IVK983086 JFG983078:JFG983086 JPC983078:JPC983086 JYY983078:JYY983086 KIU983078:KIU983086 KSQ983078:KSQ983086 LCM983078:LCM983086 LMI983078:LMI983086 LWE983078:LWE983086 MGA983078:MGA983086 MPW983078:MPW983086 MZS983078:MZS983086 NJO983078:NJO983086 NTK983078:NTK983086 ODG983078:ODG983086 ONC983078:ONC983086 OWY983078:OWY983086 PGU983078:PGU983086 PQQ983078:PQQ983086 QAM983078:QAM983086 QKI983078:QKI983086 QUE983078:QUE983086 REA983078:REA983086 RNW983078:RNW983086 RXS983078:RXS983086 SHO983078:SHO983086 SRK983078:SRK983086 TBG983078:TBG983086 TLC983078:TLC983086 TUY983078:TUY983086 UEU983078:UEU983086 UOQ983078:UOQ983086 UYM983078:UYM983086 VII983078:VII983086 VSE983078:VSE983086 WCA983078:WCA983086 WLW983078:WLW983086 WVS983078:WVS983086 K65558:K65562 JG65558:JG65562 TC65558:TC65562 ACY65558:ACY65562 AMU65558:AMU65562 AWQ65558:AWQ65562 BGM65558:BGM65562 BQI65558:BQI65562 CAE65558:CAE65562 CKA65558:CKA65562 CTW65558:CTW65562 DDS65558:DDS65562 DNO65558:DNO65562 DXK65558:DXK65562 EHG65558:EHG65562 ERC65558:ERC65562 FAY65558:FAY65562 FKU65558:FKU65562 FUQ65558:FUQ65562 GEM65558:GEM65562 GOI65558:GOI65562 GYE65558:GYE65562 HIA65558:HIA65562 HRW65558:HRW65562 IBS65558:IBS65562 ILO65558:ILO65562 IVK65558:IVK65562 JFG65558:JFG65562 JPC65558:JPC65562 JYY65558:JYY65562 KIU65558:KIU65562 KSQ65558:KSQ65562 LCM65558:LCM65562 LMI65558:LMI65562 LWE65558:LWE65562 MGA65558:MGA65562 MPW65558:MPW65562 MZS65558:MZS65562 NJO65558:NJO65562 NTK65558:NTK65562 ODG65558:ODG65562 ONC65558:ONC65562 OWY65558:OWY65562 PGU65558:PGU65562 PQQ65558:PQQ65562 QAM65558:QAM65562 QKI65558:QKI65562 QUE65558:QUE65562 REA65558:REA65562 RNW65558:RNW65562 RXS65558:RXS65562 SHO65558:SHO65562 SRK65558:SRK65562 TBG65558:TBG65562 TLC65558:TLC65562 TUY65558:TUY65562 UEU65558:UEU65562 UOQ65558:UOQ65562 UYM65558:UYM65562 VII65558:VII65562 VSE65558:VSE65562 WCA65558:WCA65562 WLW65558:WLW65562 WVS65558:WVS65562 K131094:K131098 JG131094:JG131098 TC131094:TC131098 ACY131094:ACY131098 AMU131094:AMU131098 AWQ131094:AWQ131098 BGM131094:BGM131098 BQI131094:BQI131098 CAE131094:CAE131098 CKA131094:CKA131098 CTW131094:CTW131098 DDS131094:DDS131098 DNO131094:DNO131098 DXK131094:DXK131098 EHG131094:EHG131098 ERC131094:ERC131098 FAY131094:FAY131098 FKU131094:FKU131098 FUQ131094:FUQ131098 GEM131094:GEM131098 GOI131094:GOI131098 GYE131094:GYE131098 HIA131094:HIA131098 HRW131094:HRW131098 IBS131094:IBS131098 ILO131094:ILO131098 IVK131094:IVK131098 JFG131094:JFG131098 JPC131094:JPC131098 JYY131094:JYY131098 KIU131094:KIU131098 KSQ131094:KSQ131098 LCM131094:LCM131098 LMI131094:LMI131098 LWE131094:LWE131098 MGA131094:MGA131098 MPW131094:MPW131098 MZS131094:MZS131098 NJO131094:NJO131098 NTK131094:NTK131098 ODG131094:ODG131098 ONC131094:ONC131098 OWY131094:OWY131098 PGU131094:PGU131098 PQQ131094:PQQ131098 QAM131094:QAM131098 QKI131094:QKI131098 QUE131094:QUE131098 REA131094:REA131098 RNW131094:RNW131098 RXS131094:RXS131098 SHO131094:SHO131098 SRK131094:SRK131098 TBG131094:TBG131098 TLC131094:TLC131098 TUY131094:TUY131098 UEU131094:UEU131098 UOQ131094:UOQ131098 UYM131094:UYM131098 VII131094:VII131098 VSE131094:VSE131098 WCA131094:WCA131098 WLW131094:WLW131098 WVS131094:WVS131098 K196630:K196634 JG196630:JG196634 TC196630:TC196634 ACY196630:ACY196634 AMU196630:AMU196634 AWQ196630:AWQ196634 BGM196630:BGM196634 BQI196630:BQI196634 CAE196630:CAE196634 CKA196630:CKA196634 CTW196630:CTW196634 DDS196630:DDS196634 DNO196630:DNO196634 DXK196630:DXK196634 EHG196630:EHG196634 ERC196630:ERC196634 FAY196630:FAY196634 FKU196630:FKU196634 FUQ196630:FUQ196634 GEM196630:GEM196634 GOI196630:GOI196634 GYE196630:GYE196634 HIA196630:HIA196634 HRW196630:HRW196634 IBS196630:IBS196634 ILO196630:ILO196634 IVK196630:IVK196634 JFG196630:JFG196634 JPC196630:JPC196634 JYY196630:JYY196634 KIU196630:KIU196634 KSQ196630:KSQ196634 LCM196630:LCM196634 LMI196630:LMI196634 LWE196630:LWE196634 MGA196630:MGA196634 MPW196630:MPW196634 MZS196630:MZS196634 NJO196630:NJO196634 NTK196630:NTK196634 ODG196630:ODG196634 ONC196630:ONC196634 OWY196630:OWY196634 PGU196630:PGU196634 PQQ196630:PQQ196634 QAM196630:QAM196634 QKI196630:QKI196634 QUE196630:QUE196634 REA196630:REA196634 RNW196630:RNW196634 RXS196630:RXS196634 SHO196630:SHO196634 SRK196630:SRK196634 TBG196630:TBG196634 TLC196630:TLC196634 TUY196630:TUY196634 UEU196630:UEU196634 UOQ196630:UOQ196634 UYM196630:UYM196634 VII196630:VII196634 VSE196630:VSE196634 WCA196630:WCA196634 WLW196630:WLW196634 WVS196630:WVS196634 K262166:K262170 JG262166:JG262170 TC262166:TC262170 ACY262166:ACY262170 AMU262166:AMU262170 AWQ262166:AWQ262170 BGM262166:BGM262170 BQI262166:BQI262170 CAE262166:CAE262170 CKA262166:CKA262170 CTW262166:CTW262170 DDS262166:DDS262170 DNO262166:DNO262170 DXK262166:DXK262170 EHG262166:EHG262170 ERC262166:ERC262170 FAY262166:FAY262170 FKU262166:FKU262170 FUQ262166:FUQ262170 GEM262166:GEM262170 GOI262166:GOI262170 GYE262166:GYE262170 HIA262166:HIA262170 HRW262166:HRW262170 IBS262166:IBS262170 ILO262166:ILO262170 IVK262166:IVK262170 JFG262166:JFG262170 JPC262166:JPC262170 JYY262166:JYY262170 KIU262166:KIU262170 KSQ262166:KSQ262170 LCM262166:LCM262170 LMI262166:LMI262170 LWE262166:LWE262170 MGA262166:MGA262170 MPW262166:MPW262170 MZS262166:MZS262170 NJO262166:NJO262170 NTK262166:NTK262170 ODG262166:ODG262170 ONC262166:ONC262170 OWY262166:OWY262170 PGU262166:PGU262170 PQQ262166:PQQ262170 QAM262166:QAM262170 QKI262166:QKI262170 QUE262166:QUE262170 REA262166:REA262170 RNW262166:RNW262170 RXS262166:RXS262170 SHO262166:SHO262170 SRK262166:SRK262170 TBG262166:TBG262170 TLC262166:TLC262170 TUY262166:TUY262170 UEU262166:UEU262170 UOQ262166:UOQ262170 UYM262166:UYM262170 VII262166:VII262170 VSE262166:VSE262170 WCA262166:WCA262170 WLW262166:WLW262170 WVS262166:WVS262170 K327702:K327706 JG327702:JG327706 TC327702:TC327706 ACY327702:ACY327706 AMU327702:AMU327706 AWQ327702:AWQ327706 BGM327702:BGM327706 BQI327702:BQI327706 CAE327702:CAE327706 CKA327702:CKA327706 CTW327702:CTW327706 DDS327702:DDS327706 DNO327702:DNO327706 DXK327702:DXK327706 EHG327702:EHG327706 ERC327702:ERC327706 FAY327702:FAY327706 FKU327702:FKU327706 FUQ327702:FUQ327706 GEM327702:GEM327706 GOI327702:GOI327706 GYE327702:GYE327706 HIA327702:HIA327706 HRW327702:HRW327706 IBS327702:IBS327706 ILO327702:ILO327706 IVK327702:IVK327706 JFG327702:JFG327706 JPC327702:JPC327706 JYY327702:JYY327706 KIU327702:KIU327706 KSQ327702:KSQ327706 LCM327702:LCM327706 LMI327702:LMI327706 LWE327702:LWE327706 MGA327702:MGA327706 MPW327702:MPW327706 MZS327702:MZS327706 NJO327702:NJO327706 NTK327702:NTK327706 ODG327702:ODG327706 ONC327702:ONC327706 OWY327702:OWY327706 PGU327702:PGU327706 PQQ327702:PQQ327706 QAM327702:QAM327706 QKI327702:QKI327706 QUE327702:QUE327706 REA327702:REA327706 RNW327702:RNW327706 RXS327702:RXS327706 SHO327702:SHO327706 SRK327702:SRK327706 TBG327702:TBG327706 TLC327702:TLC327706 TUY327702:TUY327706 UEU327702:UEU327706 UOQ327702:UOQ327706 UYM327702:UYM327706 VII327702:VII327706 VSE327702:VSE327706 WCA327702:WCA327706 WLW327702:WLW327706 WVS327702:WVS327706 K393238:K393242 JG393238:JG393242 TC393238:TC393242 ACY393238:ACY393242 AMU393238:AMU393242 AWQ393238:AWQ393242 BGM393238:BGM393242 BQI393238:BQI393242 CAE393238:CAE393242 CKA393238:CKA393242 CTW393238:CTW393242 DDS393238:DDS393242 DNO393238:DNO393242 DXK393238:DXK393242 EHG393238:EHG393242 ERC393238:ERC393242 FAY393238:FAY393242 FKU393238:FKU393242 FUQ393238:FUQ393242 GEM393238:GEM393242 GOI393238:GOI393242 GYE393238:GYE393242 HIA393238:HIA393242 HRW393238:HRW393242 IBS393238:IBS393242 ILO393238:ILO393242 IVK393238:IVK393242 JFG393238:JFG393242 JPC393238:JPC393242 JYY393238:JYY393242 KIU393238:KIU393242 KSQ393238:KSQ393242 LCM393238:LCM393242 LMI393238:LMI393242 LWE393238:LWE393242 MGA393238:MGA393242 MPW393238:MPW393242 MZS393238:MZS393242 NJO393238:NJO393242 NTK393238:NTK393242 ODG393238:ODG393242 ONC393238:ONC393242 OWY393238:OWY393242 PGU393238:PGU393242 PQQ393238:PQQ393242 QAM393238:QAM393242 QKI393238:QKI393242 QUE393238:QUE393242 REA393238:REA393242 RNW393238:RNW393242 RXS393238:RXS393242 SHO393238:SHO393242 SRK393238:SRK393242 TBG393238:TBG393242 TLC393238:TLC393242 TUY393238:TUY393242 UEU393238:UEU393242 UOQ393238:UOQ393242 UYM393238:UYM393242 VII393238:VII393242 VSE393238:VSE393242 WCA393238:WCA393242 WLW393238:WLW393242 WVS393238:WVS393242 K458774:K458778 JG458774:JG458778 TC458774:TC458778 ACY458774:ACY458778 AMU458774:AMU458778 AWQ458774:AWQ458778 BGM458774:BGM458778 BQI458774:BQI458778 CAE458774:CAE458778 CKA458774:CKA458778 CTW458774:CTW458778 DDS458774:DDS458778 DNO458774:DNO458778 DXK458774:DXK458778 EHG458774:EHG458778 ERC458774:ERC458778 FAY458774:FAY458778 FKU458774:FKU458778 FUQ458774:FUQ458778 GEM458774:GEM458778 GOI458774:GOI458778 GYE458774:GYE458778 HIA458774:HIA458778 HRW458774:HRW458778 IBS458774:IBS458778 ILO458774:ILO458778 IVK458774:IVK458778 JFG458774:JFG458778 JPC458774:JPC458778 JYY458774:JYY458778 KIU458774:KIU458778 KSQ458774:KSQ458778 LCM458774:LCM458778 LMI458774:LMI458778 LWE458774:LWE458778 MGA458774:MGA458778 MPW458774:MPW458778 MZS458774:MZS458778 NJO458774:NJO458778 NTK458774:NTK458778 ODG458774:ODG458778 ONC458774:ONC458778 OWY458774:OWY458778 PGU458774:PGU458778 PQQ458774:PQQ458778 QAM458774:QAM458778 QKI458774:QKI458778 QUE458774:QUE458778 REA458774:REA458778 RNW458774:RNW458778 RXS458774:RXS458778 SHO458774:SHO458778 SRK458774:SRK458778 TBG458774:TBG458778 TLC458774:TLC458778 TUY458774:TUY458778 UEU458774:UEU458778 UOQ458774:UOQ458778 UYM458774:UYM458778 VII458774:VII458778 VSE458774:VSE458778 WCA458774:WCA458778 WLW458774:WLW458778 WVS458774:WVS458778 K524310:K524314 JG524310:JG524314 TC524310:TC524314 ACY524310:ACY524314 AMU524310:AMU524314 AWQ524310:AWQ524314 BGM524310:BGM524314 BQI524310:BQI524314 CAE524310:CAE524314 CKA524310:CKA524314 CTW524310:CTW524314 DDS524310:DDS524314 DNO524310:DNO524314 DXK524310:DXK524314 EHG524310:EHG524314 ERC524310:ERC524314 FAY524310:FAY524314 FKU524310:FKU524314 FUQ524310:FUQ524314 GEM524310:GEM524314 GOI524310:GOI524314 GYE524310:GYE524314 HIA524310:HIA524314 HRW524310:HRW524314 IBS524310:IBS524314 ILO524310:ILO524314 IVK524310:IVK524314 JFG524310:JFG524314 JPC524310:JPC524314 JYY524310:JYY524314 KIU524310:KIU524314 KSQ524310:KSQ524314 LCM524310:LCM524314 LMI524310:LMI524314 LWE524310:LWE524314 MGA524310:MGA524314 MPW524310:MPW524314 MZS524310:MZS524314 NJO524310:NJO524314 NTK524310:NTK524314 ODG524310:ODG524314 ONC524310:ONC524314 OWY524310:OWY524314 PGU524310:PGU524314 PQQ524310:PQQ524314 QAM524310:QAM524314 QKI524310:QKI524314 QUE524310:QUE524314 REA524310:REA524314 RNW524310:RNW524314 RXS524310:RXS524314 SHO524310:SHO524314 SRK524310:SRK524314 TBG524310:TBG524314 TLC524310:TLC524314 TUY524310:TUY524314 UEU524310:UEU524314 UOQ524310:UOQ524314 UYM524310:UYM524314 VII524310:VII524314 VSE524310:VSE524314 WCA524310:WCA524314 WLW524310:WLW524314 WVS524310:WVS524314 K589846:K589850 JG589846:JG589850 TC589846:TC589850 ACY589846:ACY589850 AMU589846:AMU589850 AWQ589846:AWQ589850 BGM589846:BGM589850 BQI589846:BQI589850 CAE589846:CAE589850 CKA589846:CKA589850 CTW589846:CTW589850 DDS589846:DDS589850 DNO589846:DNO589850 DXK589846:DXK589850 EHG589846:EHG589850 ERC589846:ERC589850 FAY589846:FAY589850 FKU589846:FKU589850 FUQ589846:FUQ589850 GEM589846:GEM589850 GOI589846:GOI589850 GYE589846:GYE589850 HIA589846:HIA589850 HRW589846:HRW589850 IBS589846:IBS589850 ILO589846:ILO589850 IVK589846:IVK589850 JFG589846:JFG589850 JPC589846:JPC589850 JYY589846:JYY589850 KIU589846:KIU589850 KSQ589846:KSQ589850 LCM589846:LCM589850 LMI589846:LMI589850 LWE589846:LWE589850 MGA589846:MGA589850 MPW589846:MPW589850 MZS589846:MZS589850 NJO589846:NJO589850 NTK589846:NTK589850 ODG589846:ODG589850 ONC589846:ONC589850 OWY589846:OWY589850 PGU589846:PGU589850 PQQ589846:PQQ589850 QAM589846:QAM589850 QKI589846:QKI589850 QUE589846:QUE589850 REA589846:REA589850 RNW589846:RNW589850 RXS589846:RXS589850 SHO589846:SHO589850 SRK589846:SRK589850 TBG589846:TBG589850 TLC589846:TLC589850 TUY589846:TUY589850 UEU589846:UEU589850 UOQ589846:UOQ589850 UYM589846:UYM589850 VII589846:VII589850 VSE589846:VSE589850 WCA589846:WCA589850 WLW589846:WLW589850 WVS589846:WVS589850 K655382:K655386 JG655382:JG655386 TC655382:TC655386 ACY655382:ACY655386 AMU655382:AMU655386 AWQ655382:AWQ655386 BGM655382:BGM655386 BQI655382:BQI655386 CAE655382:CAE655386 CKA655382:CKA655386 CTW655382:CTW655386 DDS655382:DDS655386 DNO655382:DNO655386 DXK655382:DXK655386 EHG655382:EHG655386 ERC655382:ERC655386 FAY655382:FAY655386 FKU655382:FKU655386 FUQ655382:FUQ655386 GEM655382:GEM655386 GOI655382:GOI655386 GYE655382:GYE655386 HIA655382:HIA655386 HRW655382:HRW655386 IBS655382:IBS655386 ILO655382:ILO655386 IVK655382:IVK655386 JFG655382:JFG655386 JPC655382:JPC655386 JYY655382:JYY655386 KIU655382:KIU655386 KSQ655382:KSQ655386 LCM655382:LCM655386 LMI655382:LMI655386 LWE655382:LWE655386 MGA655382:MGA655386 MPW655382:MPW655386 MZS655382:MZS655386 NJO655382:NJO655386 NTK655382:NTK655386 ODG655382:ODG655386 ONC655382:ONC655386 OWY655382:OWY655386 PGU655382:PGU655386 PQQ655382:PQQ655386 QAM655382:QAM655386 QKI655382:QKI655386 QUE655382:QUE655386 REA655382:REA655386 RNW655382:RNW655386 RXS655382:RXS655386 SHO655382:SHO655386 SRK655382:SRK655386 TBG655382:TBG655386 TLC655382:TLC655386 TUY655382:TUY655386 UEU655382:UEU655386 UOQ655382:UOQ655386 UYM655382:UYM655386 VII655382:VII655386 VSE655382:VSE655386 WCA655382:WCA655386 WLW655382:WLW655386 WVS655382:WVS655386 K720918:K720922 JG720918:JG720922 TC720918:TC720922 ACY720918:ACY720922 AMU720918:AMU720922 AWQ720918:AWQ720922 BGM720918:BGM720922 BQI720918:BQI720922 CAE720918:CAE720922 CKA720918:CKA720922 CTW720918:CTW720922 DDS720918:DDS720922 DNO720918:DNO720922 DXK720918:DXK720922 EHG720918:EHG720922 ERC720918:ERC720922 FAY720918:FAY720922 FKU720918:FKU720922 FUQ720918:FUQ720922 GEM720918:GEM720922 GOI720918:GOI720922 GYE720918:GYE720922 HIA720918:HIA720922 HRW720918:HRW720922 IBS720918:IBS720922 ILO720918:ILO720922 IVK720918:IVK720922 JFG720918:JFG720922 JPC720918:JPC720922 JYY720918:JYY720922 KIU720918:KIU720922 KSQ720918:KSQ720922 LCM720918:LCM720922 LMI720918:LMI720922 LWE720918:LWE720922 MGA720918:MGA720922 MPW720918:MPW720922 MZS720918:MZS720922 NJO720918:NJO720922 NTK720918:NTK720922 ODG720918:ODG720922 ONC720918:ONC720922 OWY720918:OWY720922 PGU720918:PGU720922 PQQ720918:PQQ720922 QAM720918:QAM720922 QKI720918:QKI720922 QUE720918:QUE720922 REA720918:REA720922 RNW720918:RNW720922 RXS720918:RXS720922 SHO720918:SHO720922 SRK720918:SRK720922 TBG720918:TBG720922 TLC720918:TLC720922 TUY720918:TUY720922 UEU720918:UEU720922 UOQ720918:UOQ720922 UYM720918:UYM720922 VII720918:VII720922 VSE720918:VSE720922 WCA720918:WCA720922 WLW720918:WLW720922 WVS720918:WVS720922 K786454:K786458 JG786454:JG786458 TC786454:TC786458 ACY786454:ACY786458 AMU786454:AMU786458 AWQ786454:AWQ786458 BGM786454:BGM786458 BQI786454:BQI786458 CAE786454:CAE786458 CKA786454:CKA786458 CTW786454:CTW786458 DDS786454:DDS786458 DNO786454:DNO786458 DXK786454:DXK786458 EHG786454:EHG786458 ERC786454:ERC786458 FAY786454:FAY786458 FKU786454:FKU786458 FUQ786454:FUQ786458 GEM786454:GEM786458 GOI786454:GOI786458 GYE786454:GYE786458 HIA786454:HIA786458 HRW786454:HRW786458 IBS786454:IBS786458 ILO786454:ILO786458 IVK786454:IVK786458 JFG786454:JFG786458 JPC786454:JPC786458 JYY786454:JYY786458 KIU786454:KIU786458 KSQ786454:KSQ786458 LCM786454:LCM786458 LMI786454:LMI786458 LWE786454:LWE786458 MGA786454:MGA786458 MPW786454:MPW786458 MZS786454:MZS786458 NJO786454:NJO786458 NTK786454:NTK786458 ODG786454:ODG786458 ONC786454:ONC786458 OWY786454:OWY786458 PGU786454:PGU786458 PQQ786454:PQQ786458 QAM786454:QAM786458 QKI786454:QKI786458 QUE786454:QUE786458 REA786454:REA786458 RNW786454:RNW786458 RXS786454:RXS786458 SHO786454:SHO786458 SRK786454:SRK786458 TBG786454:TBG786458 TLC786454:TLC786458 TUY786454:TUY786458 UEU786454:UEU786458 UOQ786454:UOQ786458 UYM786454:UYM786458 VII786454:VII786458 VSE786454:VSE786458 WCA786454:WCA786458 WLW786454:WLW786458 WVS786454:WVS786458 K851990:K851994 JG851990:JG851994 TC851990:TC851994 ACY851990:ACY851994 AMU851990:AMU851994 AWQ851990:AWQ851994 BGM851990:BGM851994 BQI851990:BQI851994 CAE851990:CAE851994 CKA851990:CKA851994 CTW851990:CTW851994 DDS851990:DDS851994 DNO851990:DNO851994 DXK851990:DXK851994 EHG851990:EHG851994 ERC851990:ERC851994 FAY851990:FAY851994 FKU851990:FKU851994 FUQ851990:FUQ851994 GEM851990:GEM851994 GOI851990:GOI851994 GYE851990:GYE851994 HIA851990:HIA851994 HRW851990:HRW851994 IBS851990:IBS851994 ILO851990:ILO851994 IVK851990:IVK851994 JFG851990:JFG851994 JPC851990:JPC851994 JYY851990:JYY851994 KIU851990:KIU851994 KSQ851990:KSQ851994 LCM851990:LCM851994 LMI851990:LMI851994 LWE851990:LWE851994 MGA851990:MGA851994 MPW851990:MPW851994 MZS851990:MZS851994 NJO851990:NJO851994 NTK851990:NTK851994 ODG851990:ODG851994 ONC851990:ONC851994 OWY851990:OWY851994 PGU851990:PGU851994 PQQ851990:PQQ851994 QAM851990:QAM851994 QKI851990:QKI851994 QUE851990:QUE851994 REA851990:REA851994 RNW851990:RNW851994 RXS851990:RXS851994 SHO851990:SHO851994 SRK851990:SRK851994 TBG851990:TBG851994 TLC851990:TLC851994 TUY851990:TUY851994 UEU851990:UEU851994 UOQ851990:UOQ851994 UYM851990:UYM851994 VII851990:VII851994 VSE851990:VSE851994 WCA851990:WCA851994 WLW851990:WLW851994 WVS851990:WVS851994 K917526:K917530 JG917526:JG917530 TC917526:TC917530 ACY917526:ACY917530 AMU917526:AMU917530 AWQ917526:AWQ917530 BGM917526:BGM917530 BQI917526:BQI917530 CAE917526:CAE917530 CKA917526:CKA917530 CTW917526:CTW917530 DDS917526:DDS917530 DNO917526:DNO917530 DXK917526:DXK917530 EHG917526:EHG917530 ERC917526:ERC917530 FAY917526:FAY917530 FKU917526:FKU917530 FUQ917526:FUQ917530 GEM917526:GEM917530 GOI917526:GOI917530 GYE917526:GYE917530 HIA917526:HIA917530 HRW917526:HRW917530 IBS917526:IBS917530 ILO917526:ILO917530 IVK917526:IVK917530 JFG917526:JFG917530 JPC917526:JPC917530 JYY917526:JYY917530 KIU917526:KIU917530 KSQ917526:KSQ917530 LCM917526:LCM917530 LMI917526:LMI917530 LWE917526:LWE917530 MGA917526:MGA917530 MPW917526:MPW917530 MZS917526:MZS917530 NJO917526:NJO917530 NTK917526:NTK917530 ODG917526:ODG917530 ONC917526:ONC917530 OWY917526:OWY917530 PGU917526:PGU917530 PQQ917526:PQQ917530 QAM917526:QAM917530 QKI917526:QKI917530 QUE917526:QUE917530 REA917526:REA917530 RNW917526:RNW917530 RXS917526:RXS917530 SHO917526:SHO917530 SRK917526:SRK917530 TBG917526:TBG917530 TLC917526:TLC917530 TUY917526:TUY917530 UEU917526:UEU917530 UOQ917526:UOQ917530 UYM917526:UYM917530 VII917526:VII917530 VSE917526:VSE917530 WCA917526:WCA917530 WLW917526:WLW917530 WVS917526:WVS917530 K983062:K983066 JG983062:JG983066 TC983062:TC983066 ACY983062:ACY983066 AMU983062:AMU983066 AWQ983062:AWQ983066 BGM983062:BGM983066 BQI983062:BQI983066 CAE983062:CAE983066 CKA983062:CKA983066 CTW983062:CTW983066 DDS983062:DDS983066 DNO983062:DNO983066 DXK983062:DXK983066 EHG983062:EHG983066 ERC983062:ERC983066 FAY983062:FAY983066 FKU983062:FKU983066 FUQ983062:FUQ983066 GEM983062:GEM983066 GOI983062:GOI983066 GYE983062:GYE983066 HIA983062:HIA983066 HRW983062:HRW983066 IBS983062:IBS983066 ILO983062:ILO983066 IVK983062:IVK983066 JFG983062:JFG983066 JPC983062:JPC983066 JYY983062:JYY983066 KIU983062:KIU983066 KSQ983062:KSQ983066 LCM983062:LCM983066 LMI983062:LMI983066 LWE983062:LWE983066 MGA983062:MGA983066 MPW983062:MPW983066 MZS983062:MZS983066 NJO983062:NJO983066 NTK983062:NTK983066 ODG983062:ODG983066 ONC983062:ONC983066 OWY983062:OWY983066 PGU983062:PGU983066 PQQ983062:PQQ983066 QAM983062:QAM983066 QKI983062:QKI983066 QUE983062:QUE983066 REA983062:REA983066 RNW983062:RNW983066 RXS983062:RXS983066 SHO983062:SHO983066 SRK983062:SRK983066 TBG983062:TBG983066 TLC983062:TLC983066 TUY983062:TUY983066 UEU983062:UEU983066 UOQ983062:UOQ983066 UYM983062:UYM983066 VII983062:VII983066 VSE983062:VSE983066 WCA983062:WCA983066 WLW983062:WLW983066 WVS983062:WVS983066 K106 JG106 TC106 ACY106 AMU106 AWQ106 BGM106 BQI106 CAE106 CKA106 CTW106 DDS106 DNO106 DXK106 EHG106 ERC106 FAY106 FKU106 FUQ106 GEM106 GOI106 GYE106 HIA106 HRW106 IBS106 ILO106 IVK106 JFG106 JPC106 JYY106 KIU106 KSQ106 LCM106 LMI106 LWE106 MGA106 MPW106 MZS106 NJO106 NTK106 ODG106 ONC106 OWY106 PGU106 PQQ106 QAM106 QKI106 QUE106 REA106 RNW106 RXS106 SHO106 SRK106 TBG106 TLC106 TUY106 UEU106 UOQ106 UYM106 VII106 VSE106 WCA106 WLW106 WVS106 K85 JG85 TC85 ACY85 AMU85 AWQ85 BGM85 BQI85 CAE85 CKA85 CTW85 DDS85 DNO85 DXK85 EHG85 ERC85 FAY85 FKU85 FUQ85 GEM85 GOI85 GYE85 HIA85 HRW85 IBS85 ILO85 IVK85 JFG85 JPC85 JYY85 KIU85 KSQ85 LCM85 LMI85 LWE85 MGA85 MPW85 MZS85 NJO85 NTK85 ODG85 ONC85 OWY85 PGU85 PQQ85 QAM85 QKI85 QUE85 REA85 RNW85 RXS85 SHO85 SRK85 TBG85 TLC85 TUY85 UEU85 UOQ85 UYM85 VII85 VSE85 WCA85 WLW85 WVS85 K88:K96 JG88:JG96 TC88:TC96 ACY88:ACY96 AMU88:AMU96 AWQ88:AWQ96 BGM88:BGM96 BQI88:BQI96 CAE88:CAE96 CKA88:CKA96 CTW88:CTW96 DDS88:DDS96 DNO88:DNO96 DXK88:DXK96 EHG88:EHG96 ERC88:ERC96 FAY88:FAY96 FKU88:FKU96 FUQ88:FUQ96 GEM88:GEM96 GOI88:GOI96 GYE88:GYE96 HIA88:HIA96 HRW88:HRW96 IBS88:IBS96 ILO88:ILO96 IVK88:IVK96 JFG88:JFG96 JPC88:JPC96 JYY88:JYY96 KIU88:KIU96 KSQ88:KSQ96 LCM88:LCM96 LMI88:LMI96 LWE88:LWE96 MGA88:MGA96 MPW88:MPW96 MZS88:MZS96 NJO88:NJO96 NTK88:NTK96 ODG88:ODG96 ONC88:ONC96 OWY88:OWY96 PGU88:PGU96 PQQ88:PQQ96 QAM88:QAM96 QKI88:QKI96 QUE88:QUE96 REA88:REA96 RNW88:RNW96 RXS88:RXS96 SHO88:SHO96 SRK88:SRK96 TBG88:TBG96 TLC88:TLC96 TUY88:TUY96 UEU88:UEU96 UOQ88:UOQ96 UYM88:UYM96 VII88:VII96 VSE88:VSE96 WCA88:WCA96 WLW88:WLW96 WVS88:WVS96 K109:K115 JG109:JG115 TC109:TC115 ACY109:ACY115 AMU109:AMU115 AWQ109:AWQ115 BGM109:BGM115 BQI109:BQI115 CAE109:CAE115 CKA109:CKA115 CTW109:CTW115 DDS109:DDS115 DNO109:DNO115 DXK109:DXK115 EHG109:EHG115 ERC109:ERC115 FAY109:FAY115 FKU109:FKU115 FUQ109:FUQ115 GEM109:GEM115 GOI109:GOI115 GYE109:GYE115 HIA109:HIA115 HRW109:HRW115 IBS109:IBS115 ILO109:ILO115 IVK109:IVK115 JFG109:JFG115 JPC109:JPC115 JYY109:JYY115 KIU109:KIU115 KSQ109:KSQ115 LCM109:LCM115 LMI109:LMI115 LWE109:LWE115 MGA109:MGA115 MPW109:MPW115 MZS109:MZS115 NJO109:NJO115 NTK109:NTK115 ODG109:ODG115 ONC109:ONC115 OWY109:OWY115 PGU109:PGU115 PQQ109:PQQ115 QAM109:QAM115 QKI109:QKI115 QUE109:QUE115 REA109:REA115 RNW109:RNW115 RXS109:RXS115 SHO109:SHO115 SRK109:SRK115 TBG109:TBG115 TLC109:TLC115 TUY109:TUY115 UEU109:UEU115 UOQ109:UOQ115 UYM109:UYM115 VII109:VII115 VSE109:VSE115 WCA109:WCA115 WLW109:WLW115 WVS109:WVS115 K74" xr:uid="{00000000-0002-0000-0200-000002000000}">
      <formula1>$S$31:$T$31</formula1>
    </dataValidation>
    <dataValidation type="list" allowBlank="1" showInputMessage="1" showErrorMessage="1" sqref="WVQ983038 WBY983038 VSC983038 VIG983038 UYK983038 UOO983038 UES983038 TUW983038 TLA983038 TBE983038 SRI983038 SHM983038 RXQ983038 RNU983038 RDY983038 QUC983038 QKG983038 QAK983038 PQO983038 PGS983038 OWW983038 ONA983038 ODE983038 NTI983038 NJM983038 MZQ983038 MPU983038 MFY983038 LWC983038 LMG983038 LCK983038 KSO983038 KIS983038 JYW983038 JPA983038 JFE983038 IVI983038 ILM983038 IBQ983038 HRU983038 HHY983038 GYC983038 GOG983038 GEK983038 FUO983038 FKS983038 FAW983038 ERA983038 EHE983038 DXI983038 DNM983038 DDQ983038 CTU983038 CJY983038 CAC983038 BQG983038 BGK983038 AWO983038 AMS983038 ACW983038 TA983038 JE983038 H983038:I983038 WVQ917502 WLU917502 WBY917502 VSC917502 VIG917502 UYK917502 UOO917502 UES917502 TUW917502 TLA917502 TBE917502 SRI917502 SHM917502 RXQ917502 RNU917502 RDY917502 QUC917502 QKG917502 QAK917502 PQO917502 PGS917502 OWW917502 ONA917502 ODE917502 NTI917502 NJM917502 MZQ917502 MPU917502 MFY917502 LWC917502 LMG917502 LCK917502 KSO917502 KIS917502 JYW917502 JPA917502 JFE917502 IVI917502 ILM917502 IBQ917502 HRU917502 HHY917502 GYC917502 GOG917502 GEK917502 FUO917502 FKS917502 FAW917502 ERA917502 EHE917502 DXI917502 DNM917502 DDQ917502 CTU917502 CJY917502 CAC917502 BQG917502 BGK917502 AWO917502 AMS917502 ACW917502 TA917502 JE917502 H917502:I917502 WVQ851966 WLU851966 WBY851966 VSC851966 VIG851966 UYK851966 UOO851966 UES851966 TUW851966 TLA851966 TBE851966 SRI851966 SHM851966 RXQ851966 RNU851966 RDY851966 QUC851966 QKG851966 QAK851966 PQO851966 PGS851966 OWW851966 ONA851966 ODE851966 NTI851966 NJM851966 MZQ851966 MPU851966 MFY851966 LWC851966 LMG851966 LCK851966 KSO851966 KIS851966 JYW851966 JPA851966 JFE851966 IVI851966 ILM851966 IBQ851966 HRU851966 HHY851966 GYC851966 GOG851966 GEK851966 FUO851966 FKS851966 FAW851966 ERA851966 EHE851966 DXI851966 DNM851966 DDQ851966 CTU851966 CJY851966 CAC851966 BQG851966 BGK851966 AWO851966 AMS851966 ACW851966 TA851966 JE851966 H851966:I851966 WVQ786430 WLU786430 WBY786430 VSC786430 VIG786430 UYK786430 UOO786430 UES786430 TUW786430 TLA786430 TBE786430 SRI786430 SHM786430 RXQ786430 RNU786430 RDY786430 QUC786430 QKG786430 QAK786430 PQO786430 PGS786430 OWW786430 ONA786430 ODE786430 NTI786430 NJM786430 MZQ786430 MPU786430 MFY786430 LWC786430 LMG786430 LCK786430 KSO786430 KIS786430 JYW786430 JPA786430 JFE786430 IVI786430 ILM786430 IBQ786430 HRU786430 HHY786430 GYC786430 GOG786430 GEK786430 FUO786430 FKS786430 FAW786430 ERA786430 EHE786430 DXI786430 DNM786430 DDQ786430 CTU786430 CJY786430 CAC786430 BQG786430 BGK786430 AWO786430 AMS786430 ACW786430 TA786430 JE786430 H786430:I786430 WVQ720894 WLU720894 WBY720894 VSC720894 VIG720894 UYK720894 UOO720894 UES720894 TUW720894 TLA720894 TBE720894 SRI720894 SHM720894 RXQ720894 RNU720894 RDY720894 QUC720894 QKG720894 QAK720894 PQO720894 PGS720894 OWW720894 ONA720894 ODE720894 NTI720894 NJM720894 MZQ720894 MPU720894 MFY720894 LWC720894 LMG720894 LCK720894 KSO720894 KIS720894 JYW720894 JPA720894 JFE720894 IVI720894 ILM720894 IBQ720894 HRU720894 HHY720894 GYC720894 GOG720894 GEK720894 FUO720894 FKS720894 FAW720894 ERA720894 EHE720894 DXI720894 DNM720894 DDQ720894 CTU720894 CJY720894 CAC720894 BQG720894 BGK720894 AWO720894 AMS720894 ACW720894 TA720894 JE720894 H720894:I720894 WVQ655358 WLU655358 WBY655358 VSC655358 VIG655358 UYK655358 UOO655358 UES655358 TUW655358 TLA655358 TBE655358 SRI655358 SHM655358 RXQ655358 RNU655358 RDY655358 QUC655358 QKG655358 QAK655358 PQO655358 PGS655358 OWW655358 ONA655358 ODE655358 NTI655358 NJM655358 MZQ655358 MPU655358 MFY655358 LWC655358 LMG655358 LCK655358 KSO655358 KIS655358 JYW655358 JPA655358 JFE655358 IVI655358 ILM655358 IBQ655358 HRU655358 HHY655358 GYC655358 GOG655358 GEK655358 FUO655358 FKS655358 FAW655358 ERA655358 EHE655358 DXI655358 DNM655358 DDQ655358 CTU655358 CJY655358 CAC655358 BQG655358 BGK655358 AWO655358 AMS655358 ACW655358 TA655358 JE655358 H655358:I655358 WVQ589822 WLU589822 WBY589822 VSC589822 VIG589822 UYK589822 UOO589822 UES589822 TUW589822 TLA589822 TBE589822 SRI589822 SHM589822 RXQ589822 RNU589822 RDY589822 QUC589822 QKG589822 QAK589822 PQO589822 PGS589822 OWW589822 ONA589822 ODE589822 NTI589822 NJM589822 MZQ589822 MPU589822 MFY589822 LWC589822 LMG589822 LCK589822 KSO589822 KIS589822 JYW589822 JPA589822 JFE589822 IVI589822 ILM589822 IBQ589822 HRU589822 HHY589822 GYC589822 GOG589822 GEK589822 FUO589822 FKS589822 FAW589822 ERA589822 EHE589822 DXI589822 DNM589822 DDQ589822 CTU589822 CJY589822 CAC589822 BQG589822 BGK589822 AWO589822 AMS589822 ACW589822 TA589822 JE589822 H589822:I589822 WVQ524286 WLU524286 WBY524286 VSC524286 VIG524286 UYK524286 UOO524286 UES524286 TUW524286 TLA524286 TBE524286 SRI524286 SHM524286 RXQ524286 RNU524286 RDY524286 QUC524286 QKG524286 QAK524286 PQO524286 PGS524286 OWW524286 ONA524286 ODE524286 NTI524286 NJM524286 MZQ524286 MPU524286 MFY524286 LWC524286 LMG524286 LCK524286 KSO524286 KIS524286 JYW524286 JPA524286 JFE524286 IVI524286 ILM524286 IBQ524286 HRU524286 HHY524286 GYC524286 GOG524286 GEK524286 FUO524286 FKS524286 FAW524286 ERA524286 EHE524286 DXI524286 DNM524286 DDQ524286 CTU524286 CJY524286 CAC524286 BQG524286 BGK524286 AWO524286 AMS524286 ACW524286 TA524286 JE524286 H524286:I524286 WVQ458750 WLU458750 WBY458750 VSC458750 VIG458750 UYK458750 UOO458750 UES458750 TUW458750 TLA458750 TBE458750 SRI458750 SHM458750 RXQ458750 RNU458750 RDY458750 QUC458750 QKG458750 QAK458750 PQO458750 PGS458750 OWW458750 ONA458750 ODE458750 NTI458750 NJM458750 MZQ458750 MPU458750 MFY458750 LWC458750 LMG458750 LCK458750 KSO458750 KIS458750 JYW458750 JPA458750 JFE458750 IVI458750 ILM458750 IBQ458750 HRU458750 HHY458750 GYC458750 GOG458750 GEK458750 FUO458750 FKS458750 FAW458750 ERA458750 EHE458750 DXI458750 DNM458750 DDQ458750 CTU458750 CJY458750 CAC458750 BQG458750 BGK458750 AWO458750 AMS458750 ACW458750 TA458750 JE458750 H458750:I458750 WVQ393214 WLU393214 WBY393214 VSC393214 VIG393214 UYK393214 UOO393214 UES393214 TUW393214 TLA393214 TBE393214 SRI393214 SHM393214 RXQ393214 RNU393214 RDY393214 QUC393214 QKG393214 QAK393214 PQO393214 PGS393214 OWW393214 ONA393214 ODE393214 NTI393214 NJM393214 MZQ393214 MPU393214 MFY393214 LWC393214 LMG393214 LCK393214 KSO393214 KIS393214 JYW393214 JPA393214 JFE393214 IVI393214 ILM393214 IBQ393214 HRU393214 HHY393214 GYC393214 GOG393214 GEK393214 FUO393214 FKS393214 FAW393214 ERA393214 EHE393214 DXI393214 DNM393214 DDQ393214 CTU393214 CJY393214 CAC393214 BQG393214 BGK393214 AWO393214 AMS393214 ACW393214 TA393214 JE393214 H393214:I393214 WVQ327678 WLU327678 WBY327678 VSC327678 VIG327678 UYK327678 UOO327678 UES327678 TUW327678 TLA327678 TBE327678 SRI327678 SHM327678 RXQ327678 RNU327678 RDY327678 QUC327678 QKG327678 QAK327678 PQO327678 PGS327678 OWW327678 ONA327678 ODE327678 NTI327678 NJM327678 MZQ327678 MPU327678 MFY327678 LWC327678 LMG327678 LCK327678 KSO327678 KIS327678 JYW327678 JPA327678 JFE327678 IVI327678 ILM327678 IBQ327678 HRU327678 HHY327678 GYC327678 GOG327678 GEK327678 FUO327678 FKS327678 FAW327678 ERA327678 EHE327678 DXI327678 DNM327678 DDQ327678 CTU327678 CJY327678 CAC327678 BQG327678 BGK327678 AWO327678 AMS327678 ACW327678 TA327678 JE327678 H327678:I327678 WVQ262142 WLU262142 WBY262142 VSC262142 VIG262142 UYK262142 UOO262142 UES262142 TUW262142 TLA262142 TBE262142 SRI262142 SHM262142 RXQ262142 RNU262142 RDY262142 QUC262142 QKG262142 QAK262142 PQO262142 PGS262142 OWW262142 ONA262142 ODE262142 NTI262142 NJM262142 MZQ262142 MPU262142 MFY262142 LWC262142 LMG262142 LCK262142 KSO262142 KIS262142 JYW262142 JPA262142 JFE262142 IVI262142 ILM262142 IBQ262142 HRU262142 HHY262142 GYC262142 GOG262142 GEK262142 FUO262142 FKS262142 FAW262142 ERA262142 EHE262142 DXI262142 DNM262142 DDQ262142 CTU262142 CJY262142 CAC262142 BQG262142 BGK262142 AWO262142 AMS262142 ACW262142 TA262142 JE262142 H262142:I262142 WVQ196606 WLU196606 WBY196606 VSC196606 VIG196606 UYK196606 UOO196606 UES196606 TUW196606 TLA196606 TBE196606 SRI196606 SHM196606 RXQ196606 RNU196606 RDY196606 QUC196606 QKG196606 QAK196606 PQO196606 PGS196606 OWW196606 ONA196606 ODE196606 NTI196606 NJM196606 MZQ196606 MPU196606 MFY196606 LWC196606 LMG196606 LCK196606 KSO196606 KIS196606 JYW196606 JPA196606 JFE196606 IVI196606 ILM196606 IBQ196606 HRU196606 HHY196606 GYC196606 GOG196606 GEK196606 FUO196606 FKS196606 FAW196606 ERA196606 EHE196606 DXI196606 DNM196606 DDQ196606 CTU196606 CJY196606 CAC196606 BQG196606 BGK196606 AWO196606 AMS196606 ACW196606 TA196606 JE196606 H196606:I196606 WVQ131070 WLU131070 WBY131070 VSC131070 VIG131070 UYK131070 UOO131070 UES131070 TUW131070 TLA131070 TBE131070 SRI131070 SHM131070 RXQ131070 RNU131070 RDY131070 QUC131070 QKG131070 QAK131070 PQO131070 PGS131070 OWW131070 ONA131070 ODE131070 NTI131070 NJM131070 MZQ131070 MPU131070 MFY131070 LWC131070 LMG131070 LCK131070 KSO131070 KIS131070 JYW131070 JPA131070 JFE131070 IVI131070 ILM131070 IBQ131070 HRU131070 HHY131070 GYC131070 GOG131070 GEK131070 FUO131070 FKS131070 FAW131070 ERA131070 EHE131070 DXI131070 DNM131070 DDQ131070 CTU131070 CJY131070 CAC131070 BQG131070 BGK131070 AWO131070 AMS131070 ACW131070 TA131070 JE131070 H131070:I131070 WVQ65534 WLU65534 WBY65534 VSC65534 VIG65534 UYK65534 UOO65534 UES65534 TUW65534 TLA65534 TBE65534 SRI65534 SHM65534 RXQ65534 RNU65534 RDY65534 QUC65534 QKG65534 QAK65534 PQO65534 PGS65534 OWW65534 ONA65534 ODE65534 NTI65534 NJM65534 MZQ65534 MPU65534 MFY65534 LWC65534 LMG65534 LCK65534 KSO65534 KIS65534 JYW65534 JPA65534 JFE65534 IVI65534 ILM65534 IBQ65534 HRU65534 HHY65534 GYC65534 GOG65534 GEK65534 FUO65534 FKS65534 FAW65534 ERA65534 EHE65534 DXI65534 DNM65534 DDQ65534 CTU65534 CJY65534 CAC65534 BQG65534 BGK65534 AWO65534 AMS65534 ACW65534 TA65534 JE65534 H65534:I65534 WVQ49:WVQ51 WLU49:WLU51 WBY49:WBY51 VSC49:VSC51 VIG49:VIG51 UYK49:UYK51 UOO49:UOO51 UES49:UES51 TUW49:TUW51 TLA49:TLA51 TBE49:TBE51 SRI49:SRI51 SHM49:SHM51 RXQ49:RXQ51 RNU49:RNU51 RDY49:RDY51 QUC49:QUC51 QKG49:QKG51 QAK49:QAK51 PQO49:PQO51 PGS49:PGS51 OWW49:OWW51 ONA49:ONA51 ODE49:ODE51 NTI49:NTI51 NJM49:NJM51 MZQ49:MZQ51 MPU49:MPU51 MFY49:MFY51 LWC49:LWC51 LMG49:LMG51 LCK49:LCK51 KSO49:KSO51 KIS49:KIS51 JYW49:JYW51 JPA49:JPA51 JFE49:JFE51 IVI49:IVI51 ILM49:ILM51 IBQ49:IBQ51 HRU49:HRU51 HHY49:HHY51 GYC49:GYC51 GOG49:GOG51 GEK49:GEK51 FUO49:FUO51 FKS49:FKS51 FAW49:FAW51 ERA49:ERA51 EHE49:EHE51 DXI49:DXI51 DNM49:DNM51 DDQ49:DDQ51 CTU49:CTU51 CJY49:CJY51 CAC49:CAC51 BQG49:BQG51 BGK49:BGK51 AWO49:AWO51 AMS49:AMS51 ACW49:ACW51 TA49:TA51 JE49:JE51 WLU983038" xr:uid="{00000000-0002-0000-0200-000003000000}">
      <formula1>$O$49:$R$49</formula1>
    </dataValidation>
    <dataValidation type="list" allowBlank="1" showInputMessage="1" showErrorMessage="1" sqref="WVQ983031 WBY983031 VSC983031 VIG983031 UYK983031 UOO983031 UES983031 TUW983031 TLA983031 TBE983031 SRI983031 SHM983031 RXQ983031 RNU983031 RDY983031 QUC983031 QKG983031 QAK983031 PQO983031 PGS983031 OWW983031 ONA983031 ODE983031 NTI983031 NJM983031 MZQ983031 MPU983031 MFY983031 LWC983031 LMG983031 LCK983031 KSO983031 KIS983031 JYW983031 JPA983031 JFE983031 IVI983031 ILM983031 IBQ983031 HRU983031 HHY983031 GYC983031 GOG983031 GEK983031 FUO983031 FKS983031 FAW983031 ERA983031 EHE983031 DXI983031 DNM983031 DDQ983031 CTU983031 CJY983031 CAC983031 BQG983031 BGK983031 AWO983031 AMS983031 ACW983031 TA983031 JE983031 H983031:I983031 WVQ917495 WLU917495 WBY917495 VSC917495 VIG917495 UYK917495 UOO917495 UES917495 TUW917495 TLA917495 TBE917495 SRI917495 SHM917495 RXQ917495 RNU917495 RDY917495 QUC917495 QKG917495 QAK917495 PQO917495 PGS917495 OWW917495 ONA917495 ODE917495 NTI917495 NJM917495 MZQ917495 MPU917495 MFY917495 LWC917495 LMG917495 LCK917495 KSO917495 KIS917495 JYW917495 JPA917495 JFE917495 IVI917495 ILM917495 IBQ917495 HRU917495 HHY917495 GYC917495 GOG917495 GEK917495 FUO917495 FKS917495 FAW917495 ERA917495 EHE917495 DXI917495 DNM917495 DDQ917495 CTU917495 CJY917495 CAC917495 BQG917495 BGK917495 AWO917495 AMS917495 ACW917495 TA917495 JE917495 H917495:I917495 WVQ851959 WLU851959 WBY851959 VSC851959 VIG851959 UYK851959 UOO851959 UES851959 TUW851959 TLA851959 TBE851959 SRI851959 SHM851959 RXQ851959 RNU851959 RDY851959 QUC851959 QKG851959 QAK851959 PQO851959 PGS851959 OWW851959 ONA851959 ODE851959 NTI851959 NJM851959 MZQ851959 MPU851959 MFY851959 LWC851959 LMG851959 LCK851959 KSO851959 KIS851959 JYW851959 JPA851959 JFE851959 IVI851959 ILM851959 IBQ851959 HRU851959 HHY851959 GYC851959 GOG851959 GEK851959 FUO851959 FKS851959 FAW851959 ERA851959 EHE851959 DXI851959 DNM851959 DDQ851959 CTU851959 CJY851959 CAC851959 BQG851959 BGK851959 AWO851959 AMS851959 ACW851959 TA851959 JE851959 H851959:I851959 WVQ786423 WLU786423 WBY786423 VSC786423 VIG786423 UYK786423 UOO786423 UES786423 TUW786423 TLA786423 TBE786423 SRI786423 SHM786423 RXQ786423 RNU786423 RDY786423 QUC786423 QKG786423 QAK786423 PQO786423 PGS786423 OWW786423 ONA786423 ODE786423 NTI786423 NJM786423 MZQ786423 MPU786423 MFY786423 LWC786423 LMG786423 LCK786423 KSO786423 KIS786423 JYW786423 JPA786423 JFE786423 IVI786423 ILM786423 IBQ786423 HRU786423 HHY786423 GYC786423 GOG786423 GEK786423 FUO786423 FKS786423 FAW786423 ERA786423 EHE786423 DXI786423 DNM786423 DDQ786423 CTU786423 CJY786423 CAC786423 BQG786423 BGK786423 AWO786423 AMS786423 ACW786423 TA786423 JE786423 H786423:I786423 WVQ720887 WLU720887 WBY720887 VSC720887 VIG720887 UYK720887 UOO720887 UES720887 TUW720887 TLA720887 TBE720887 SRI720887 SHM720887 RXQ720887 RNU720887 RDY720887 QUC720887 QKG720887 QAK720887 PQO720887 PGS720887 OWW720887 ONA720887 ODE720887 NTI720887 NJM720887 MZQ720887 MPU720887 MFY720887 LWC720887 LMG720887 LCK720887 KSO720887 KIS720887 JYW720887 JPA720887 JFE720887 IVI720887 ILM720887 IBQ720887 HRU720887 HHY720887 GYC720887 GOG720887 GEK720887 FUO720887 FKS720887 FAW720887 ERA720887 EHE720887 DXI720887 DNM720887 DDQ720887 CTU720887 CJY720887 CAC720887 BQG720887 BGK720887 AWO720887 AMS720887 ACW720887 TA720887 JE720887 H720887:I720887 WVQ655351 WLU655351 WBY655351 VSC655351 VIG655351 UYK655351 UOO655351 UES655351 TUW655351 TLA655351 TBE655351 SRI655351 SHM655351 RXQ655351 RNU655351 RDY655351 QUC655351 QKG655351 QAK655351 PQO655351 PGS655351 OWW655351 ONA655351 ODE655351 NTI655351 NJM655351 MZQ655351 MPU655351 MFY655351 LWC655351 LMG655351 LCK655351 KSO655351 KIS655351 JYW655351 JPA655351 JFE655351 IVI655351 ILM655351 IBQ655351 HRU655351 HHY655351 GYC655351 GOG655351 GEK655351 FUO655351 FKS655351 FAW655351 ERA655351 EHE655351 DXI655351 DNM655351 DDQ655351 CTU655351 CJY655351 CAC655351 BQG655351 BGK655351 AWO655351 AMS655351 ACW655351 TA655351 JE655351 H655351:I655351 WVQ589815 WLU589815 WBY589815 VSC589815 VIG589815 UYK589815 UOO589815 UES589815 TUW589815 TLA589815 TBE589815 SRI589815 SHM589815 RXQ589815 RNU589815 RDY589815 QUC589815 QKG589815 QAK589815 PQO589815 PGS589815 OWW589815 ONA589815 ODE589815 NTI589815 NJM589815 MZQ589815 MPU589815 MFY589815 LWC589815 LMG589815 LCK589815 KSO589815 KIS589815 JYW589815 JPA589815 JFE589815 IVI589815 ILM589815 IBQ589815 HRU589815 HHY589815 GYC589815 GOG589815 GEK589815 FUO589815 FKS589815 FAW589815 ERA589815 EHE589815 DXI589815 DNM589815 DDQ589815 CTU589815 CJY589815 CAC589815 BQG589815 BGK589815 AWO589815 AMS589815 ACW589815 TA589815 JE589815 H589815:I589815 WVQ524279 WLU524279 WBY524279 VSC524279 VIG524279 UYK524279 UOO524279 UES524279 TUW524279 TLA524279 TBE524279 SRI524279 SHM524279 RXQ524279 RNU524279 RDY524279 QUC524279 QKG524279 QAK524279 PQO524279 PGS524279 OWW524279 ONA524279 ODE524279 NTI524279 NJM524279 MZQ524279 MPU524279 MFY524279 LWC524279 LMG524279 LCK524279 KSO524279 KIS524279 JYW524279 JPA524279 JFE524279 IVI524279 ILM524279 IBQ524279 HRU524279 HHY524279 GYC524279 GOG524279 GEK524279 FUO524279 FKS524279 FAW524279 ERA524279 EHE524279 DXI524279 DNM524279 DDQ524279 CTU524279 CJY524279 CAC524279 BQG524279 BGK524279 AWO524279 AMS524279 ACW524279 TA524279 JE524279 H524279:I524279 WVQ458743 WLU458743 WBY458743 VSC458743 VIG458743 UYK458743 UOO458743 UES458743 TUW458743 TLA458743 TBE458743 SRI458743 SHM458743 RXQ458743 RNU458743 RDY458743 QUC458743 QKG458743 QAK458743 PQO458743 PGS458743 OWW458743 ONA458743 ODE458743 NTI458743 NJM458743 MZQ458743 MPU458743 MFY458743 LWC458743 LMG458743 LCK458743 KSO458743 KIS458743 JYW458743 JPA458743 JFE458743 IVI458743 ILM458743 IBQ458743 HRU458743 HHY458743 GYC458743 GOG458743 GEK458743 FUO458743 FKS458743 FAW458743 ERA458743 EHE458743 DXI458743 DNM458743 DDQ458743 CTU458743 CJY458743 CAC458743 BQG458743 BGK458743 AWO458743 AMS458743 ACW458743 TA458743 JE458743 H458743:I458743 WVQ393207 WLU393207 WBY393207 VSC393207 VIG393207 UYK393207 UOO393207 UES393207 TUW393207 TLA393207 TBE393207 SRI393207 SHM393207 RXQ393207 RNU393207 RDY393207 QUC393207 QKG393207 QAK393207 PQO393207 PGS393207 OWW393207 ONA393207 ODE393207 NTI393207 NJM393207 MZQ393207 MPU393207 MFY393207 LWC393207 LMG393207 LCK393207 KSO393207 KIS393207 JYW393207 JPA393207 JFE393207 IVI393207 ILM393207 IBQ393207 HRU393207 HHY393207 GYC393207 GOG393207 GEK393207 FUO393207 FKS393207 FAW393207 ERA393207 EHE393207 DXI393207 DNM393207 DDQ393207 CTU393207 CJY393207 CAC393207 BQG393207 BGK393207 AWO393207 AMS393207 ACW393207 TA393207 JE393207 H393207:I393207 WVQ327671 WLU327671 WBY327671 VSC327671 VIG327671 UYK327671 UOO327671 UES327671 TUW327671 TLA327671 TBE327671 SRI327671 SHM327671 RXQ327671 RNU327671 RDY327671 QUC327671 QKG327671 QAK327671 PQO327671 PGS327671 OWW327671 ONA327671 ODE327671 NTI327671 NJM327671 MZQ327671 MPU327671 MFY327671 LWC327671 LMG327671 LCK327671 KSO327671 KIS327671 JYW327671 JPA327671 JFE327671 IVI327671 ILM327671 IBQ327671 HRU327671 HHY327671 GYC327671 GOG327671 GEK327671 FUO327671 FKS327671 FAW327671 ERA327671 EHE327671 DXI327671 DNM327671 DDQ327671 CTU327671 CJY327671 CAC327671 BQG327671 BGK327671 AWO327671 AMS327671 ACW327671 TA327671 JE327671 H327671:I327671 WVQ262135 WLU262135 WBY262135 VSC262135 VIG262135 UYK262135 UOO262135 UES262135 TUW262135 TLA262135 TBE262135 SRI262135 SHM262135 RXQ262135 RNU262135 RDY262135 QUC262135 QKG262135 QAK262135 PQO262135 PGS262135 OWW262135 ONA262135 ODE262135 NTI262135 NJM262135 MZQ262135 MPU262135 MFY262135 LWC262135 LMG262135 LCK262135 KSO262135 KIS262135 JYW262135 JPA262135 JFE262135 IVI262135 ILM262135 IBQ262135 HRU262135 HHY262135 GYC262135 GOG262135 GEK262135 FUO262135 FKS262135 FAW262135 ERA262135 EHE262135 DXI262135 DNM262135 DDQ262135 CTU262135 CJY262135 CAC262135 BQG262135 BGK262135 AWO262135 AMS262135 ACW262135 TA262135 JE262135 H262135:I262135 WVQ196599 WLU196599 WBY196599 VSC196599 VIG196599 UYK196599 UOO196599 UES196599 TUW196599 TLA196599 TBE196599 SRI196599 SHM196599 RXQ196599 RNU196599 RDY196599 QUC196599 QKG196599 QAK196599 PQO196599 PGS196599 OWW196599 ONA196599 ODE196599 NTI196599 NJM196599 MZQ196599 MPU196599 MFY196599 LWC196599 LMG196599 LCK196599 KSO196599 KIS196599 JYW196599 JPA196599 JFE196599 IVI196599 ILM196599 IBQ196599 HRU196599 HHY196599 GYC196599 GOG196599 GEK196599 FUO196599 FKS196599 FAW196599 ERA196599 EHE196599 DXI196599 DNM196599 DDQ196599 CTU196599 CJY196599 CAC196599 BQG196599 BGK196599 AWO196599 AMS196599 ACW196599 TA196599 JE196599 H196599:I196599 WVQ131063 WLU131063 WBY131063 VSC131063 VIG131063 UYK131063 UOO131063 UES131063 TUW131063 TLA131063 TBE131063 SRI131063 SHM131063 RXQ131063 RNU131063 RDY131063 QUC131063 QKG131063 QAK131063 PQO131063 PGS131063 OWW131063 ONA131063 ODE131063 NTI131063 NJM131063 MZQ131063 MPU131063 MFY131063 LWC131063 LMG131063 LCK131063 KSO131063 KIS131063 JYW131063 JPA131063 JFE131063 IVI131063 ILM131063 IBQ131063 HRU131063 HHY131063 GYC131063 GOG131063 GEK131063 FUO131063 FKS131063 FAW131063 ERA131063 EHE131063 DXI131063 DNM131063 DDQ131063 CTU131063 CJY131063 CAC131063 BQG131063 BGK131063 AWO131063 AMS131063 ACW131063 TA131063 JE131063 H131063:I131063 WVQ65527 WLU65527 WBY65527 VSC65527 VIG65527 UYK65527 UOO65527 UES65527 TUW65527 TLA65527 TBE65527 SRI65527 SHM65527 RXQ65527 RNU65527 RDY65527 QUC65527 QKG65527 QAK65527 PQO65527 PGS65527 OWW65527 ONA65527 ODE65527 NTI65527 NJM65527 MZQ65527 MPU65527 MFY65527 LWC65527 LMG65527 LCK65527 KSO65527 KIS65527 JYW65527 JPA65527 JFE65527 IVI65527 ILM65527 IBQ65527 HRU65527 HHY65527 GYC65527 GOG65527 GEK65527 FUO65527 FKS65527 FAW65527 ERA65527 EHE65527 DXI65527 DNM65527 DDQ65527 CTU65527 CJY65527 CAC65527 BQG65527 BGK65527 AWO65527 AMS65527 ACW65527 TA65527 JE65527 H65527:I65527 WVQ40 WLU40 WBY40 VSC40 VIG40 UYK40 UOO40 UES40 TUW40 TLA40 TBE40 SRI40 SHM40 RXQ40 RNU40 RDY40 QUC40 QKG40 QAK40 PQO40 PGS40 OWW40 ONA40 ODE40 NTI40 NJM40 MZQ40 MPU40 MFY40 LWC40 LMG40 LCK40 KSO40 KIS40 JYW40 JPA40 JFE40 IVI40 ILM40 IBQ40 HRU40 HHY40 GYC40 GOG40 GEK40 FUO40 FKS40 FAW40 ERA40 EHE40 DXI40 DNM40 DDQ40 CTU40 CJY40 CAC40 BQG40 BGK40 AWO40 AMS40 ACW40 TA40 JE40 WLU983031" xr:uid="{00000000-0002-0000-0200-000004000000}">
      <formula1>$P$40:$Q$40</formula1>
    </dataValidation>
    <dataValidation type="list" allowBlank="1" showInputMessage="1" showErrorMessage="1" sqref="WVQ983030 WLU983030 WBY983030 VSC983030 VIG983030 UYK983030 UOO983030 UES983030 TUW983030 TLA983030 TBE983030 SRI983030 SHM983030 RXQ983030 RNU983030 RDY983030 QUC983030 QKG983030 QAK983030 PQO983030 PGS983030 OWW983030 ONA983030 ODE983030 NTI983030 NJM983030 MZQ983030 MPU983030 MFY983030 LWC983030 LMG983030 LCK983030 KSO983030 KIS983030 JYW983030 JPA983030 JFE983030 IVI983030 ILM983030 IBQ983030 HRU983030 HHY983030 GYC983030 GOG983030 GEK983030 FUO983030 FKS983030 FAW983030 ERA983030 EHE983030 DXI983030 DNM983030 DDQ983030 CTU983030 CJY983030 CAC983030 BQG983030 BGK983030 AWO983030 AMS983030 ACW983030 TA983030 JE983030 H983030:I983030 WVQ917494 WLU917494 WBY917494 VSC917494 VIG917494 UYK917494 UOO917494 UES917494 TUW917494 TLA917494 TBE917494 SRI917494 SHM917494 RXQ917494 RNU917494 RDY917494 QUC917494 QKG917494 QAK917494 PQO917494 PGS917494 OWW917494 ONA917494 ODE917494 NTI917494 NJM917494 MZQ917494 MPU917494 MFY917494 LWC917494 LMG917494 LCK917494 KSO917494 KIS917494 JYW917494 JPA917494 JFE917494 IVI917494 ILM917494 IBQ917494 HRU917494 HHY917494 GYC917494 GOG917494 GEK917494 FUO917494 FKS917494 FAW917494 ERA917494 EHE917494 DXI917494 DNM917494 DDQ917494 CTU917494 CJY917494 CAC917494 BQG917494 BGK917494 AWO917494 AMS917494 ACW917494 TA917494 JE917494 H917494:I917494 WVQ851958 WLU851958 WBY851958 VSC851958 VIG851958 UYK851958 UOO851958 UES851958 TUW851958 TLA851958 TBE851958 SRI851958 SHM851958 RXQ851958 RNU851958 RDY851958 QUC851958 QKG851958 QAK851958 PQO851958 PGS851958 OWW851958 ONA851958 ODE851958 NTI851958 NJM851958 MZQ851958 MPU851958 MFY851958 LWC851958 LMG851958 LCK851958 KSO851958 KIS851958 JYW851958 JPA851958 JFE851958 IVI851958 ILM851958 IBQ851958 HRU851958 HHY851958 GYC851958 GOG851958 GEK851958 FUO851958 FKS851958 FAW851958 ERA851958 EHE851958 DXI851958 DNM851958 DDQ851958 CTU851958 CJY851958 CAC851958 BQG851958 BGK851958 AWO851958 AMS851958 ACW851958 TA851958 JE851958 H851958:I851958 WVQ786422 WLU786422 WBY786422 VSC786422 VIG786422 UYK786422 UOO786422 UES786422 TUW786422 TLA786422 TBE786422 SRI786422 SHM786422 RXQ786422 RNU786422 RDY786422 QUC786422 QKG786422 QAK786422 PQO786422 PGS786422 OWW786422 ONA786422 ODE786422 NTI786422 NJM786422 MZQ786422 MPU786422 MFY786422 LWC786422 LMG786422 LCK786422 KSO786422 KIS786422 JYW786422 JPA786422 JFE786422 IVI786422 ILM786422 IBQ786422 HRU786422 HHY786422 GYC786422 GOG786422 GEK786422 FUO786422 FKS786422 FAW786422 ERA786422 EHE786422 DXI786422 DNM786422 DDQ786422 CTU786422 CJY786422 CAC786422 BQG786422 BGK786422 AWO786422 AMS786422 ACW786422 TA786422 JE786422 H786422:I786422 WVQ720886 WLU720886 WBY720886 VSC720886 VIG720886 UYK720886 UOO720886 UES720886 TUW720886 TLA720886 TBE720886 SRI720886 SHM720886 RXQ720886 RNU720886 RDY720886 QUC720886 QKG720886 QAK720886 PQO720886 PGS720886 OWW720886 ONA720886 ODE720886 NTI720886 NJM720886 MZQ720886 MPU720886 MFY720886 LWC720886 LMG720886 LCK720886 KSO720886 KIS720886 JYW720886 JPA720886 JFE720886 IVI720886 ILM720886 IBQ720886 HRU720886 HHY720886 GYC720886 GOG720886 GEK720886 FUO720886 FKS720886 FAW720886 ERA720886 EHE720886 DXI720886 DNM720886 DDQ720886 CTU720886 CJY720886 CAC720886 BQG720886 BGK720886 AWO720886 AMS720886 ACW720886 TA720886 JE720886 H720886:I720886 WVQ655350 WLU655350 WBY655350 VSC655350 VIG655350 UYK655350 UOO655350 UES655350 TUW655350 TLA655350 TBE655350 SRI655350 SHM655350 RXQ655350 RNU655350 RDY655350 QUC655350 QKG655350 QAK655350 PQO655350 PGS655350 OWW655350 ONA655350 ODE655350 NTI655350 NJM655350 MZQ655350 MPU655350 MFY655350 LWC655350 LMG655350 LCK655350 KSO655350 KIS655350 JYW655350 JPA655350 JFE655350 IVI655350 ILM655350 IBQ655350 HRU655350 HHY655350 GYC655350 GOG655350 GEK655350 FUO655350 FKS655350 FAW655350 ERA655350 EHE655350 DXI655350 DNM655350 DDQ655350 CTU655350 CJY655350 CAC655350 BQG655350 BGK655350 AWO655350 AMS655350 ACW655350 TA655350 JE655350 H655350:I655350 WVQ589814 WLU589814 WBY589814 VSC589814 VIG589814 UYK589814 UOO589814 UES589814 TUW589814 TLA589814 TBE589814 SRI589814 SHM589814 RXQ589814 RNU589814 RDY589814 QUC589814 QKG589814 QAK589814 PQO589814 PGS589814 OWW589814 ONA589814 ODE589814 NTI589814 NJM589814 MZQ589814 MPU589814 MFY589814 LWC589814 LMG589814 LCK589814 KSO589814 KIS589814 JYW589814 JPA589814 JFE589814 IVI589814 ILM589814 IBQ589814 HRU589814 HHY589814 GYC589814 GOG589814 GEK589814 FUO589814 FKS589814 FAW589814 ERA589814 EHE589814 DXI589814 DNM589814 DDQ589814 CTU589814 CJY589814 CAC589814 BQG589814 BGK589814 AWO589814 AMS589814 ACW589814 TA589814 JE589814 H589814:I589814 WVQ524278 WLU524278 WBY524278 VSC524278 VIG524278 UYK524278 UOO524278 UES524278 TUW524278 TLA524278 TBE524278 SRI524278 SHM524278 RXQ524278 RNU524278 RDY524278 QUC524278 QKG524278 QAK524278 PQO524278 PGS524278 OWW524278 ONA524278 ODE524278 NTI524278 NJM524278 MZQ524278 MPU524278 MFY524278 LWC524278 LMG524278 LCK524278 KSO524278 KIS524278 JYW524278 JPA524278 JFE524278 IVI524278 ILM524278 IBQ524278 HRU524278 HHY524278 GYC524278 GOG524278 GEK524278 FUO524278 FKS524278 FAW524278 ERA524278 EHE524278 DXI524278 DNM524278 DDQ524278 CTU524278 CJY524278 CAC524278 BQG524278 BGK524278 AWO524278 AMS524278 ACW524278 TA524278 JE524278 H524278:I524278 WVQ458742 WLU458742 WBY458742 VSC458742 VIG458742 UYK458742 UOO458742 UES458742 TUW458742 TLA458742 TBE458742 SRI458742 SHM458742 RXQ458742 RNU458742 RDY458742 QUC458742 QKG458742 QAK458742 PQO458742 PGS458742 OWW458742 ONA458742 ODE458742 NTI458742 NJM458742 MZQ458742 MPU458742 MFY458742 LWC458742 LMG458742 LCK458742 KSO458742 KIS458742 JYW458742 JPA458742 JFE458742 IVI458742 ILM458742 IBQ458742 HRU458742 HHY458742 GYC458742 GOG458742 GEK458742 FUO458742 FKS458742 FAW458742 ERA458742 EHE458742 DXI458742 DNM458742 DDQ458742 CTU458742 CJY458742 CAC458742 BQG458742 BGK458742 AWO458742 AMS458742 ACW458742 TA458742 JE458742 H458742:I458742 WVQ393206 WLU393206 WBY393206 VSC393206 VIG393206 UYK393206 UOO393206 UES393206 TUW393206 TLA393206 TBE393206 SRI393206 SHM393206 RXQ393206 RNU393206 RDY393206 QUC393206 QKG393206 QAK393206 PQO393206 PGS393206 OWW393206 ONA393206 ODE393206 NTI393206 NJM393206 MZQ393206 MPU393206 MFY393206 LWC393206 LMG393206 LCK393206 KSO393206 KIS393206 JYW393206 JPA393206 JFE393206 IVI393206 ILM393206 IBQ393206 HRU393206 HHY393206 GYC393206 GOG393206 GEK393206 FUO393206 FKS393206 FAW393206 ERA393206 EHE393206 DXI393206 DNM393206 DDQ393206 CTU393206 CJY393206 CAC393206 BQG393206 BGK393206 AWO393206 AMS393206 ACW393206 TA393206 JE393206 H393206:I393206 WVQ327670 WLU327670 WBY327670 VSC327670 VIG327670 UYK327670 UOO327670 UES327670 TUW327670 TLA327670 TBE327670 SRI327670 SHM327670 RXQ327670 RNU327670 RDY327670 QUC327670 QKG327670 QAK327670 PQO327670 PGS327670 OWW327670 ONA327670 ODE327670 NTI327670 NJM327670 MZQ327670 MPU327670 MFY327670 LWC327670 LMG327670 LCK327670 KSO327670 KIS327670 JYW327670 JPA327670 JFE327670 IVI327670 ILM327670 IBQ327670 HRU327670 HHY327670 GYC327670 GOG327670 GEK327670 FUO327670 FKS327670 FAW327670 ERA327670 EHE327670 DXI327670 DNM327670 DDQ327670 CTU327670 CJY327670 CAC327670 BQG327670 BGK327670 AWO327670 AMS327670 ACW327670 TA327670 JE327670 H327670:I327670 WVQ262134 WLU262134 WBY262134 VSC262134 VIG262134 UYK262134 UOO262134 UES262134 TUW262134 TLA262134 TBE262134 SRI262134 SHM262134 RXQ262134 RNU262134 RDY262134 QUC262134 QKG262134 QAK262134 PQO262134 PGS262134 OWW262134 ONA262134 ODE262134 NTI262134 NJM262134 MZQ262134 MPU262134 MFY262134 LWC262134 LMG262134 LCK262134 KSO262134 KIS262134 JYW262134 JPA262134 JFE262134 IVI262134 ILM262134 IBQ262134 HRU262134 HHY262134 GYC262134 GOG262134 GEK262134 FUO262134 FKS262134 FAW262134 ERA262134 EHE262134 DXI262134 DNM262134 DDQ262134 CTU262134 CJY262134 CAC262134 BQG262134 BGK262134 AWO262134 AMS262134 ACW262134 TA262134 JE262134 H262134:I262134 WVQ196598 WLU196598 WBY196598 VSC196598 VIG196598 UYK196598 UOO196598 UES196598 TUW196598 TLA196598 TBE196598 SRI196598 SHM196598 RXQ196598 RNU196598 RDY196598 QUC196598 QKG196598 QAK196598 PQO196598 PGS196598 OWW196598 ONA196598 ODE196598 NTI196598 NJM196598 MZQ196598 MPU196598 MFY196598 LWC196598 LMG196598 LCK196598 KSO196598 KIS196598 JYW196598 JPA196598 JFE196598 IVI196598 ILM196598 IBQ196598 HRU196598 HHY196598 GYC196598 GOG196598 GEK196598 FUO196598 FKS196598 FAW196598 ERA196598 EHE196598 DXI196598 DNM196598 DDQ196598 CTU196598 CJY196598 CAC196598 BQG196598 BGK196598 AWO196598 AMS196598 ACW196598 TA196598 JE196598 H196598:I196598 WVQ131062 WLU131062 WBY131062 VSC131062 VIG131062 UYK131062 UOO131062 UES131062 TUW131062 TLA131062 TBE131062 SRI131062 SHM131062 RXQ131062 RNU131062 RDY131062 QUC131062 QKG131062 QAK131062 PQO131062 PGS131062 OWW131062 ONA131062 ODE131062 NTI131062 NJM131062 MZQ131062 MPU131062 MFY131062 LWC131062 LMG131062 LCK131062 KSO131062 KIS131062 JYW131062 JPA131062 JFE131062 IVI131062 ILM131062 IBQ131062 HRU131062 HHY131062 GYC131062 GOG131062 GEK131062 FUO131062 FKS131062 FAW131062 ERA131062 EHE131062 DXI131062 DNM131062 DDQ131062 CTU131062 CJY131062 CAC131062 BQG131062 BGK131062 AWO131062 AMS131062 ACW131062 TA131062 JE131062 H131062:I131062 WVQ65526 WLU65526 WBY65526 VSC65526 VIG65526 UYK65526 UOO65526 UES65526 TUW65526 TLA65526 TBE65526 SRI65526 SHM65526 RXQ65526 RNU65526 RDY65526 QUC65526 QKG65526 QAK65526 PQO65526 PGS65526 OWW65526 ONA65526 ODE65526 NTI65526 NJM65526 MZQ65526 MPU65526 MFY65526 LWC65526 LMG65526 LCK65526 KSO65526 KIS65526 JYW65526 JPA65526 JFE65526 IVI65526 ILM65526 IBQ65526 HRU65526 HHY65526 GYC65526 GOG65526 GEK65526 FUO65526 FKS65526 FAW65526 ERA65526 EHE65526 DXI65526 DNM65526 DDQ65526 CTU65526 CJY65526 CAC65526 BQG65526 BGK65526 AWO65526 AMS65526 ACW65526 TA65526 JE65526 H65526:I65526 WVQ39 WLU39 WBY39 VSC39 VIG39 UYK39 UOO39 UES39 TUW39 TLA39 TBE39 SRI39 SHM39 RXQ39 RNU39 RDY39 QUC39 QKG39 QAK39 PQO39 PGS39 OWW39 ONA39 ODE39 NTI39 NJM39 MZQ39 MPU39 MFY39 LWC39 LMG39 LCK39 KSO39 KIS39 JYW39 JPA39 JFE39 IVI39 ILM39 IBQ39 HRU39 HHY39 GYC39 GOG39 GEK39 FUO39 FKS39 FAW39 ERA39 EHE39 DXI39 DNM39 DDQ39 CTU39 CJY39 CAC39 BQG39 BGK39 AWO39 AMS39 ACW39 TA39 JE39" xr:uid="{00000000-0002-0000-0200-000005000000}">
      <formula1>$O$39:$R$39</formula1>
    </dataValidation>
    <dataValidation type="list" allowBlank="1" showInputMessage="1" showErrorMessage="1" sqref="WVQ983028:WVQ983029 WBY983028:WBY983029 VSC983028:VSC983029 VIG983028:VIG983029 UYK983028:UYK983029 UOO983028:UOO983029 UES983028:UES983029 TUW983028:TUW983029 TLA983028:TLA983029 TBE983028:TBE983029 SRI983028:SRI983029 SHM983028:SHM983029 RXQ983028:RXQ983029 RNU983028:RNU983029 RDY983028:RDY983029 QUC983028:QUC983029 QKG983028:QKG983029 QAK983028:QAK983029 PQO983028:PQO983029 PGS983028:PGS983029 OWW983028:OWW983029 ONA983028:ONA983029 ODE983028:ODE983029 NTI983028:NTI983029 NJM983028:NJM983029 MZQ983028:MZQ983029 MPU983028:MPU983029 MFY983028:MFY983029 LWC983028:LWC983029 LMG983028:LMG983029 LCK983028:LCK983029 KSO983028:KSO983029 KIS983028:KIS983029 JYW983028:JYW983029 JPA983028:JPA983029 JFE983028:JFE983029 IVI983028:IVI983029 ILM983028:ILM983029 IBQ983028:IBQ983029 HRU983028:HRU983029 HHY983028:HHY983029 GYC983028:GYC983029 GOG983028:GOG983029 GEK983028:GEK983029 FUO983028:FUO983029 FKS983028:FKS983029 FAW983028:FAW983029 ERA983028:ERA983029 EHE983028:EHE983029 DXI983028:DXI983029 DNM983028:DNM983029 DDQ983028:DDQ983029 CTU983028:CTU983029 CJY983028:CJY983029 CAC983028:CAC983029 BQG983028:BQG983029 BGK983028:BGK983029 AWO983028:AWO983029 AMS983028:AMS983029 ACW983028:ACW983029 TA983028:TA983029 JE983028:JE983029 H983028:I983029 WVQ917492:WVQ917493 WLU917492:WLU917493 WBY917492:WBY917493 VSC917492:VSC917493 VIG917492:VIG917493 UYK917492:UYK917493 UOO917492:UOO917493 UES917492:UES917493 TUW917492:TUW917493 TLA917492:TLA917493 TBE917492:TBE917493 SRI917492:SRI917493 SHM917492:SHM917493 RXQ917492:RXQ917493 RNU917492:RNU917493 RDY917492:RDY917493 QUC917492:QUC917493 QKG917492:QKG917493 QAK917492:QAK917493 PQO917492:PQO917493 PGS917492:PGS917493 OWW917492:OWW917493 ONA917492:ONA917493 ODE917492:ODE917493 NTI917492:NTI917493 NJM917492:NJM917493 MZQ917492:MZQ917493 MPU917492:MPU917493 MFY917492:MFY917493 LWC917492:LWC917493 LMG917492:LMG917493 LCK917492:LCK917493 KSO917492:KSO917493 KIS917492:KIS917493 JYW917492:JYW917493 JPA917492:JPA917493 JFE917492:JFE917493 IVI917492:IVI917493 ILM917492:ILM917493 IBQ917492:IBQ917493 HRU917492:HRU917493 HHY917492:HHY917493 GYC917492:GYC917493 GOG917492:GOG917493 GEK917492:GEK917493 FUO917492:FUO917493 FKS917492:FKS917493 FAW917492:FAW917493 ERA917492:ERA917493 EHE917492:EHE917493 DXI917492:DXI917493 DNM917492:DNM917493 DDQ917492:DDQ917493 CTU917492:CTU917493 CJY917492:CJY917493 CAC917492:CAC917493 BQG917492:BQG917493 BGK917492:BGK917493 AWO917492:AWO917493 AMS917492:AMS917493 ACW917492:ACW917493 TA917492:TA917493 JE917492:JE917493 H917492:I917493 WVQ851956:WVQ851957 WLU851956:WLU851957 WBY851956:WBY851957 VSC851956:VSC851957 VIG851956:VIG851957 UYK851956:UYK851957 UOO851956:UOO851957 UES851956:UES851957 TUW851956:TUW851957 TLA851956:TLA851957 TBE851956:TBE851957 SRI851956:SRI851957 SHM851956:SHM851957 RXQ851956:RXQ851957 RNU851956:RNU851957 RDY851956:RDY851957 QUC851956:QUC851957 QKG851956:QKG851957 QAK851956:QAK851957 PQO851956:PQO851957 PGS851956:PGS851957 OWW851956:OWW851957 ONA851956:ONA851957 ODE851956:ODE851957 NTI851956:NTI851957 NJM851956:NJM851957 MZQ851956:MZQ851957 MPU851956:MPU851957 MFY851956:MFY851957 LWC851956:LWC851957 LMG851956:LMG851957 LCK851956:LCK851957 KSO851956:KSO851957 KIS851956:KIS851957 JYW851956:JYW851957 JPA851956:JPA851957 JFE851956:JFE851957 IVI851956:IVI851957 ILM851956:ILM851957 IBQ851956:IBQ851957 HRU851956:HRU851957 HHY851956:HHY851957 GYC851956:GYC851957 GOG851956:GOG851957 GEK851956:GEK851957 FUO851956:FUO851957 FKS851956:FKS851957 FAW851956:FAW851957 ERA851956:ERA851957 EHE851956:EHE851957 DXI851956:DXI851957 DNM851956:DNM851957 DDQ851956:DDQ851957 CTU851956:CTU851957 CJY851956:CJY851957 CAC851956:CAC851957 BQG851956:BQG851957 BGK851956:BGK851957 AWO851956:AWO851957 AMS851956:AMS851957 ACW851956:ACW851957 TA851956:TA851957 JE851956:JE851957 H851956:I851957 WVQ786420:WVQ786421 WLU786420:WLU786421 WBY786420:WBY786421 VSC786420:VSC786421 VIG786420:VIG786421 UYK786420:UYK786421 UOO786420:UOO786421 UES786420:UES786421 TUW786420:TUW786421 TLA786420:TLA786421 TBE786420:TBE786421 SRI786420:SRI786421 SHM786420:SHM786421 RXQ786420:RXQ786421 RNU786420:RNU786421 RDY786420:RDY786421 QUC786420:QUC786421 QKG786420:QKG786421 QAK786420:QAK786421 PQO786420:PQO786421 PGS786420:PGS786421 OWW786420:OWW786421 ONA786420:ONA786421 ODE786420:ODE786421 NTI786420:NTI786421 NJM786420:NJM786421 MZQ786420:MZQ786421 MPU786420:MPU786421 MFY786420:MFY786421 LWC786420:LWC786421 LMG786420:LMG786421 LCK786420:LCK786421 KSO786420:KSO786421 KIS786420:KIS786421 JYW786420:JYW786421 JPA786420:JPA786421 JFE786420:JFE786421 IVI786420:IVI786421 ILM786420:ILM786421 IBQ786420:IBQ786421 HRU786420:HRU786421 HHY786420:HHY786421 GYC786420:GYC786421 GOG786420:GOG786421 GEK786420:GEK786421 FUO786420:FUO786421 FKS786420:FKS786421 FAW786420:FAW786421 ERA786420:ERA786421 EHE786420:EHE786421 DXI786420:DXI786421 DNM786420:DNM786421 DDQ786420:DDQ786421 CTU786420:CTU786421 CJY786420:CJY786421 CAC786420:CAC786421 BQG786420:BQG786421 BGK786420:BGK786421 AWO786420:AWO786421 AMS786420:AMS786421 ACW786420:ACW786421 TA786420:TA786421 JE786420:JE786421 H786420:I786421 WVQ720884:WVQ720885 WLU720884:WLU720885 WBY720884:WBY720885 VSC720884:VSC720885 VIG720884:VIG720885 UYK720884:UYK720885 UOO720884:UOO720885 UES720884:UES720885 TUW720884:TUW720885 TLA720884:TLA720885 TBE720884:TBE720885 SRI720884:SRI720885 SHM720884:SHM720885 RXQ720884:RXQ720885 RNU720884:RNU720885 RDY720884:RDY720885 QUC720884:QUC720885 QKG720884:QKG720885 QAK720884:QAK720885 PQO720884:PQO720885 PGS720884:PGS720885 OWW720884:OWW720885 ONA720884:ONA720885 ODE720884:ODE720885 NTI720884:NTI720885 NJM720884:NJM720885 MZQ720884:MZQ720885 MPU720884:MPU720885 MFY720884:MFY720885 LWC720884:LWC720885 LMG720884:LMG720885 LCK720884:LCK720885 KSO720884:KSO720885 KIS720884:KIS720885 JYW720884:JYW720885 JPA720884:JPA720885 JFE720884:JFE720885 IVI720884:IVI720885 ILM720884:ILM720885 IBQ720884:IBQ720885 HRU720884:HRU720885 HHY720884:HHY720885 GYC720884:GYC720885 GOG720884:GOG720885 GEK720884:GEK720885 FUO720884:FUO720885 FKS720884:FKS720885 FAW720884:FAW720885 ERA720884:ERA720885 EHE720884:EHE720885 DXI720884:DXI720885 DNM720884:DNM720885 DDQ720884:DDQ720885 CTU720884:CTU720885 CJY720884:CJY720885 CAC720884:CAC720885 BQG720884:BQG720885 BGK720884:BGK720885 AWO720884:AWO720885 AMS720884:AMS720885 ACW720884:ACW720885 TA720884:TA720885 JE720884:JE720885 H720884:I720885 WVQ655348:WVQ655349 WLU655348:WLU655349 WBY655348:WBY655349 VSC655348:VSC655349 VIG655348:VIG655349 UYK655348:UYK655349 UOO655348:UOO655349 UES655348:UES655349 TUW655348:TUW655349 TLA655348:TLA655349 TBE655348:TBE655349 SRI655348:SRI655349 SHM655348:SHM655349 RXQ655348:RXQ655349 RNU655348:RNU655349 RDY655348:RDY655349 QUC655348:QUC655349 QKG655348:QKG655349 QAK655348:QAK655349 PQO655348:PQO655349 PGS655348:PGS655349 OWW655348:OWW655349 ONA655348:ONA655349 ODE655348:ODE655349 NTI655348:NTI655349 NJM655348:NJM655349 MZQ655348:MZQ655349 MPU655348:MPU655349 MFY655348:MFY655349 LWC655348:LWC655349 LMG655348:LMG655349 LCK655348:LCK655349 KSO655348:KSO655349 KIS655348:KIS655349 JYW655348:JYW655349 JPA655348:JPA655349 JFE655348:JFE655349 IVI655348:IVI655349 ILM655348:ILM655349 IBQ655348:IBQ655349 HRU655348:HRU655349 HHY655348:HHY655349 GYC655348:GYC655349 GOG655348:GOG655349 GEK655348:GEK655349 FUO655348:FUO655349 FKS655348:FKS655349 FAW655348:FAW655349 ERA655348:ERA655349 EHE655348:EHE655349 DXI655348:DXI655349 DNM655348:DNM655349 DDQ655348:DDQ655349 CTU655348:CTU655349 CJY655348:CJY655349 CAC655348:CAC655349 BQG655348:BQG655349 BGK655348:BGK655349 AWO655348:AWO655349 AMS655348:AMS655349 ACW655348:ACW655349 TA655348:TA655349 JE655348:JE655349 H655348:I655349 WVQ589812:WVQ589813 WLU589812:WLU589813 WBY589812:WBY589813 VSC589812:VSC589813 VIG589812:VIG589813 UYK589812:UYK589813 UOO589812:UOO589813 UES589812:UES589813 TUW589812:TUW589813 TLA589812:TLA589813 TBE589812:TBE589813 SRI589812:SRI589813 SHM589812:SHM589813 RXQ589812:RXQ589813 RNU589812:RNU589813 RDY589812:RDY589813 QUC589812:QUC589813 QKG589812:QKG589813 QAK589812:QAK589813 PQO589812:PQO589813 PGS589812:PGS589813 OWW589812:OWW589813 ONA589812:ONA589813 ODE589812:ODE589813 NTI589812:NTI589813 NJM589812:NJM589813 MZQ589812:MZQ589813 MPU589812:MPU589813 MFY589812:MFY589813 LWC589812:LWC589813 LMG589812:LMG589813 LCK589812:LCK589813 KSO589812:KSO589813 KIS589812:KIS589813 JYW589812:JYW589813 JPA589812:JPA589813 JFE589812:JFE589813 IVI589812:IVI589813 ILM589812:ILM589813 IBQ589812:IBQ589813 HRU589812:HRU589813 HHY589812:HHY589813 GYC589812:GYC589813 GOG589812:GOG589813 GEK589812:GEK589813 FUO589812:FUO589813 FKS589812:FKS589813 FAW589812:FAW589813 ERA589812:ERA589813 EHE589812:EHE589813 DXI589812:DXI589813 DNM589812:DNM589813 DDQ589812:DDQ589813 CTU589812:CTU589813 CJY589812:CJY589813 CAC589812:CAC589813 BQG589812:BQG589813 BGK589812:BGK589813 AWO589812:AWO589813 AMS589812:AMS589813 ACW589812:ACW589813 TA589812:TA589813 JE589812:JE589813 H589812:I589813 WVQ524276:WVQ524277 WLU524276:WLU524277 WBY524276:WBY524277 VSC524276:VSC524277 VIG524276:VIG524277 UYK524276:UYK524277 UOO524276:UOO524277 UES524276:UES524277 TUW524276:TUW524277 TLA524276:TLA524277 TBE524276:TBE524277 SRI524276:SRI524277 SHM524276:SHM524277 RXQ524276:RXQ524277 RNU524276:RNU524277 RDY524276:RDY524277 QUC524276:QUC524277 QKG524276:QKG524277 QAK524276:QAK524277 PQO524276:PQO524277 PGS524276:PGS524277 OWW524276:OWW524277 ONA524276:ONA524277 ODE524276:ODE524277 NTI524276:NTI524277 NJM524276:NJM524277 MZQ524276:MZQ524277 MPU524276:MPU524277 MFY524276:MFY524277 LWC524276:LWC524277 LMG524276:LMG524277 LCK524276:LCK524277 KSO524276:KSO524277 KIS524276:KIS524277 JYW524276:JYW524277 JPA524276:JPA524277 JFE524276:JFE524277 IVI524276:IVI524277 ILM524276:ILM524277 IBQ524276:IBQ524277 HRU524276:HRU524277 HHY524276:HHY524277 GYC524276:GYC524277 GOG524276:GOG524277 GEK524276:GEK524277 FUO524276:FUO524277 FKS524276:FKS524277 FAW524276:FAW524277 ERA524276:ERA524277 EHE524276:EHE524277 DXI524276:DXI524277 DNM524276:DNM524277 DDQ524276:DDQ524277 CTU524276:CTU524277 CJY524276:CJY524277 CAC524276:CAC524277 BQG524276:BQG524277 BGK524276:BGK524277 AWO524276:AWO524277 AMS524276:AMS524277 ACW524276:ACW524277 TA524276:TA524277 JE524276:JE524277 H524276:I524277 WVQ458740:WVQ458741 WLU458740:WLU458741 WBY458740:WBY458741 VSC458740:VSC458741 VIG458740:VIG458741 UYK458740:UYK458741 UOO458740:UOO458741 UES458740:UES458741 TUW458740:TUW458741 TLA458740:TLA458741 TBE458740:TBE458741 SRI458740:SRI458741 SHM458740:SHM458741 RXQ458740:RXQ458741 RNU458740:RNU458741 RDY458740:RDY458741 QUC458740:QUC458741 QKG458740:QKG458741 QAK458740:QAK458741 PQO458740:PQO458741 PGS458740:PGS458741 OWW458740:OWW458741 ONA458740:ONA458741 ODE458740:ODE458741 NTI458740:NTI458741 NJM458740:NJM458741 MZQ458740:MZQ458741 MPU458740:MPU458741 MFY458740:MFY458741 LWC458740:LWC458741 LMG458740:LMG458741 LCK458740:LCK458741 KSO458740:KSO458741 KIS458740:KIS458741 JYW458740:JYW458741 JPA458740:JPA458741 JFE458740:JFE458741 IVI458740:IVI458741 ILM458740:ILM458741 IBQ458740:IBQ458741 HRU458740:HRU458741 HHY458740:HHY458741 GYC458740:GYC458741 GOG458740:GOG458741 GEK458740:GEK458741 FUO458740:FUO458741 FKS458740:FKS458741 FAW458740:FAW458741 ERA458740:ERA458741 EHE458740:EHE458741 DXI458740:DXI458741 DNM458740:DNM458741 DDQ458740:DDQ458741 CTU458740:CTU458741 CJY458740:CJY458741 CAC458740:CAC458741 BQG458740:BQG458741 BGK458740:BGK458741 AWO458740:AWO458741 AMS458740:AMS458741 ACW458740:ACW458741 TA458740:TA458741 JE458740:JE458741 H458740:I458741 WVQ393204:WVQ393205 WLU393204:WLU393205 WBY393204:WBY393205 VSC393204:VSC393205 VIG393204:VIG393205 UYK393204:UYK393205 UOO393204:UOO393205 UES393204:UES393205 TUW393204:TUW393205 TLA393204:TLA393205 TBE393204:TBE393205 SRI393204:SRI393205 SHM393204:SHM393205 RXQ393204:RXQ393205 RNU393204:RNU393205 RDY393204:RDY393205 QUC393204:QUC393205 QKG393204:QKG393205 QAK393204:QAK393205 PQO393204:PQO393205 PGS393204:PGS393205 OWW393204:OWW393205 ONA393204:ONA393205 ODE393204:ODE393205 NTI393204:NTI393205 NJM393204:NJM393205 MZQ393204:MZQ393205 MPU393204:MPU393205 MFY393204:MFY393205 LWC393204:LWC393205 LMG393204:LMG393205 LCK393204:LCK393205 KSO393204:KSO393205 KIS393204:KIS393205 JYW393204:JYW393205 JPA393204:JPA393205 JFE393204:JFE393205 IVI393204:IVI393205 ILM393204:ILM393205 IBQ393204:IBQ393205 HRU393204:HRU393205 HHY393204:HHY393205 GYC393204:GYC393205 GOG393204:GOG393205 GEK393204:GEK393205 FUO393204:FUO393205 FKS393204:FKS393205 FAW393204:FAW393205 ERA393204:ERA393205 EHE393204:EHE393205 DXI393204:DXI393205 DNM393204:DNM393205 DDQ393204:DDQ393205 CTU393204:CTU393205 CJY393204:CJY393205 CAC393204:CAC393205 BQG393204:BQG393205 BGK393204:BGK393205 AWO393204:AWO393205 AMS393204:AMS393205 ACW393204:ACW393205 TA393204:TA393205 JE393204:JE393205 H393204:I393205 WVQ327668:WVQ327669 WLU327668:WLU327669 WBY327668:WBY327669 VSC327668:VSC327669 VIG327668:VIG327669 UYK327668:UYK327669 UOO327668:UOO327669 UES327668:UES327669 TUW327668:TUW327669 TLA327668:TLA327669 TBE327668:TBE327669 SRI327668:SRI327669 SHM327668:SHM327669 RXQ327668:RXQ327669 RNU327668:RNU327669 RDY327668:RDY327669 QUC327668:QUC327669 QKG327668:QKG327669 QAK327668:QAK327669 PQO327668:PQO327669 PGS327668:PGS327669 OWW327668:OWW327669 ONA327668:ONA327669 ODE327668:ODE327669 NTI327668:NTI327669 NJM327668:NJM327669 MZQ327668:MZQ327669 MPU327668:MPU327669 MFY327668:MFY327669 LWC327668:LWC327669 LMG327668:LMG327669 LCK327668:LCK327669 KSO327668:KSO327669 KIS327668:KIS327669 JYW327668:JYW327669 JPA327668:JPA327669 JFE327668:JFE327669 IVI327668:IVI327669 ILM327668:ILM327669 IBQ327668:IBQ327669 HRU327668:HRU327669 HHY327668:HHY327669 GYC327668:GYC327669 GOG327668:GOG327669 GEK327668:GEK327669 FUO327668:FUO327669 FKS327668:FKS327669 FAW327668:FAW327669 ERA327668:ERA327669 EHE327668:EHE327669 DXI327668:DXI327669 DNM327668:DNM327669 DDQ327668:DDQ327669 CTU327668:CTU327669 CJY327668:CJY327669 CAC327668:CAC327669 BQG327668:BQG327669 BGK327668:BGK327669 AWO327668:AWO327669 AMS327668:AMS327669 ACW327668:ACW327669 TA327668:TA327669 JE327668:JE327669 H327668:I327669 WVQ262132:WVQ262133 WLU262132:WLU262133 WBY262132:WBY262133 VSC262132:VSC262133 VIG262132:VIG262133 UYK262132:UYK262133 UOO262132:UOO262133 UES262132:UES262133 TUW262132:TUW262133 TLA262132:TLA262133 TBE262132:TBE262133 SRI262132:SRI262133 SHM262132:SHM262133 RXQ262132:RXQ262133 RNU262132:RNU262133 RDY262132:RDY262133 QUC262132:QUC262133 QKG262132:QKG262133 QAK262132:QAK262133 PQO262132:PQO262133 PGS262132:PGS262133 OWW262132:OWW262133 ONA262132:ONA262133 ODE262132:ODE262133 NTI262132:NTI262133 NJM262132:NJM262133 MZQ262132:MZQ262133 MPU262132:MPU262133 MFY262132:MFY262133 LWC262132:LWC262133 LMG262132:LMG262133 LCK262132:LCK262133 KSO262132:KSO262133 KIS262132:KIS262133 JYW262132:JYW262133 JPA262132:JPA262133 JFE262132:JFE262133 IVI262132:IVI262133 ILM262132:ILM262133 IBQ262132:IBQ262133 HRU262132:HRU262133 HHY262132:HHY262133 GYC262132:GYC262133 GOG262132:GOG262133 GEK262132:GEK262133 FUO262132:FUO262133 FKS262132:FKS262133 FAW262132:FAW262133 ERA262132:ERA262133 EHE262132:EHE262133 DXI262132:DXI262133 DNM262132:DNM262133 DDQ262132:DDQ262133 CTU262132:CTU262133 CJY262132:CJY262133 CAC262132:CAC262133 BQG262132:BQG262133 BGK262132:BGK262133 AWO262132:AWO262133 AMS262132:AMS262133 ACW262132:ACW262133 TA262132:TA262133 JE262132:JE262133 H262132:I262133 WVQ196596:WVQ196597 WLU196596:WLU196597 WBY196596:WBY196597 VSC196596:VSC196597 VIG196596:VIG196597 UYK196596:UYK196597 UOO196596:UOO196597 UES196596:UES196597 TUW196596:TUW196597 TLA196596:TLA196597 TBE196596:TBE196597 SRI196596:SRI196597 SHM196596:SHM196597 RXQ196596:RXQ196597 RNU196596:RNU196597 RDY196596:RDY196597 QUC196596:QUC196597 QKG196596:QKG196597 QAK196596:QAK196597 PQO196596:PQO196597 PGS196596:PGS196597 OWW196596:OWW196597 ONA196596:ONA196597 ODE196596:ODE196597 NTI196596:NTI196597 NJM196596:NJM196597 MZQ196596:MZQ196597 MPU196596:MPU196597 MFY196596:MFY196597 LWC196596:LWC196597 LMG196596:LMG196597 LCK196596:LCK196597 KSO196596:KSO196597 KIS196596:KIS196597 JYW196596:JYW196597 JPA196596:JPA196597 JFE196596:JFE196597 IVI196596:IVI196597 ILM196596:ILM196597 IBQ196596:IBQ196597 HRU196596:HRU196597 HHY196596:HHY196597 GYC196596:GYC196597 GOG196596:GOG196597 GEK196596:GEK196597 FUO196596:FUO196597 FKS196596:FKS196597 FAW196596:FAW196597 ERA196596:ERA196597 EHE196596:EHE196597 DXI196596:DXI196597 DNM196596:DNM196597 DDQ196596:DDQ196597 CTU196596:CTU196597 CJY196596:CJY196597 CAC196596:CAC196597 BQG196596:BQG196597 BGK196596:BGK196597 AWO196596:AWO196597 AMS196596:AMS196597 ACW196596:ACW196597 TA196596:TA196597 JE196596:JE196597 H196596:I196597 WVQ131060:WVQ131061 WLU131060:WLU131061 WBY131060:WBY131061 VSC131060:VSC131061 VIG131060:VIG131061 UYK131060:UYK131061 UOO131060:UOO131061 UES131060:UES131061 TUW131060:TUW131061 TLA131060:TLA131061 TBE131060:TBE131061 SRI131060:SRI131061 SHM131060:SHM131061 RXQ131060:RXQ131061 RNU131060:RNU131061 RDY131060:RDY131061 QUC131060:QUC131061 QKG131060:QKG131061 QAK131060:QAK131061 PQO131060:PQO131061 PGS131060:PGS131061 OWW131060:OWW131061 ONA131060:ONA131061 ODE131060:ODE131061 NTI131060:NTI131061 NJM131060:NJM131061 MZQ131060:MZQ131061 MPU131060:MPU131061 MFY131060:MFY131061 LWC131060:LWC131061 LMG131060:LMG131061 LCK131060:LCK131061 KSO131060:KSO131061 KIS131060:KIS131061 JYW131060:JYW131061 JPA131060:JPA131061 JFE131060:JFE131061 IVI131060:IVI131061 ILM131060:ILM131061 IBQ131060:IBQ131061 HRU131060:HRU131061 HHY131060:HHY131061 GYC131060:GYC131061 GOG131060:GOG131061 GEK131060:GEK131061 FUO131060:FUO131061 FKS131060:FKS131061 FAW131060:FAW131061 ERA131060:ERA131061 EHE131060:EHE131061 DXI131060:DXI131061 DNM131060:DNM131061 DDQ131060:DDQ131061 CTU131060:CTU131061 CJY131060:CJY131061 CAC131060:CAC131061 BQG131060:BQG131061 BGK131060:BGK131061 AWO131060:AWO131061 AMS131060:AMS131061 ACW131060:ACW131061 TA131060:TA131061 JE131060:JE131061 H131060:I131061 WVQ65524:WVQ65525 WLU65524:WLU65525 WBY65524:WBY65525 VSC65524:VSC65525 VIG65524:VIG65525 UYK65524:UYK65525 UOO65524:UOO65525 UES65524:UES65525 TUW65524:TUW65525 TLA65524:TLA65525 TBE65524:TBE65525 SRI65524:SRI65525 SHM65524:SHM65525 RXQ65524:RXQ65525 RNU65524:RNU65525 RDY65524:RDY65525 QUC65524:QUC65525 QKG65524:QKG65525 QAK65524:QAK65525 PQO65524:PQO65525 PGS65524:PGS65525 OWW65524:OWW65525 ONA65524:ONA65525 ODE65524:ODE65525 NTI65524:NTI65525 NJM65524:NJM65525 MZQ65524:MZQ65525 MPU65524:MPU65525 MFY65524:MFY65525 LWC65524:LWC65525 LMG65524:LMG65525 LCK65524:LCK65525 KSO65524:KSO65525 KIS65524:KIS65525 JYW65524:JYW65525 JPA65524:JPA65525 JFE65524:JFE65525 IVI65524:IVI65525 ILM65524:ILM65525 IBQ65524:IBQ65525 HRU65524:HRU65525 HHY65524:HHY65525 GYC65524:GYC65525 GOG65524:GOG65525 GEK65524:GEK65525 FUO65524:FUO65525 FKS65524:FKS65525 FAW65524:FAW65525 ERA65524:ERA65525 EHE65524:EHE65525 DXI65524:DXI65525 DNM65524:DNM65525 DDQ65524:DDQ65525 CTU65524:CTU65525 CJY65524:CJY65525 CAC65524:CAC65525 BQG65524:BQG65525 BGK65524:BGK65525 AWO65524:AWO65525 AMS65524:AMS65525 ACW65524:ACW65525 TA65524:TA65525 JE65524:JE65525 H65524:I65525 WVQ37:WVQ38 WLU37:WLU38 WBY37:WBY38 VSC37:VSC38 VIG37:VIG38 UYK37:UYK38 UOO37:UOO38 UES37:UES38 TUW37:TUW38 TLA37:TLA38 TBE37:TBE38 SRI37:SRI38 SHM37:SHM38 RXQ37:RXQ38 RNU37:RNU38 RDY37:RDY38 QUC37:QUC38 QKG37:QKG38 QAK37:QAK38 PQO37:PQO38 PGS37:PGS38 OWW37:OWW38 ONA37:ONA38 ODE37:ODE38 NTI37:NTI38 NJM37:NJM38 MZQ37:MZQ38 MPU37:MPU38 MFY37:MFY38 LWC37:LWC38 LMG37:LMG38 LCK37:LCK38 KSO37:KSO38 KIS37:KIS38 JYW37:JYW38 JPA37:JPA38 JFE37:JFE38 IVI37:IVI38 ILM37:ILM38 IBQ37:IBQ38 HRU37:HRU38 HHY37:HHY38 GYC37:GYC38 GOG37:GOG38 GEK37:GEK38 FUO37:FUO38 FKS37:FKS38 FAW37:FAW38 ERA37:ERA38 EHE37:EHE38 DXI37:DXI38 DNM37:DNM38 DDQ37:DDQ38 CTU37:CTU38 CJY37:CJY38 CAC37:CAC38 BQG37:BQG38 BGK37:BGK38 AWO37:AWO38 AMS37:AMS38 ACW37:ACW38 TA37:TA38 JE37:JE38 WLU983028:WLU983029" xr:uid="{00000000-0002-0000-0200-000006000000}">
      <formula1>$P$37:$Q$37</formula1>
    </dataValidation>
    <dataValidation type="list" allowBlank="1" showInputMessage="1" showErrorMessage="1" sqref="WVQ983027 WBY983027 VSC983027 VIG983027 UYK983027 UOO983027 UES983027 TUW983027 TLA983027 TBE983027 SRI983027 SHM983027 RXQ983027 RNU983027 RDY983027 QUC983027 QKG983027 QAK983027 PQO983027 PGS983027 OWW983027 ONA983027 ODE983027 NTI983027 NJM983027 MZQ983027 MPU983027 MFY983027 LWC983027 LMG983027 LCK983027 KSO983027 KIS983027 JYW983027 JPA983027 JFE983027 IVI983027 ILM983027 IBQ983027 HRU983027 HHY983027 GYC983027 GOG983027 GEK983027 FUO983027 FKS983027 FAW983027 ERA983027 EHE983027 DXI983027 DNM983027 DDQ983027 CTU983027 CJY983027 CAC983027 BQG983027 BGK983027 AWO983027 AMS983027 ACW983027 TA983027 JE983027 H983027:I983027 WVQ917491 WLU917491 WBY917491 VSC917491 VIG917491 UYK917491 UOO917491 UES917491 TUW917491 TLA917491 TBE917491 SRI917491 SHM917491 RXQ917491 RNU917491 RDY917491 QUC917491 QKG917491 QAK917491 PQO917491 PGS917491 OWW917491 ONA917491 ODE917491 NTI917491 NJM917491 MZQ917491 MPU917491 MFY917491 LWC917491 LMG917491 LCK917491 KSO917491 KIS917491 JYW917491 JPA917491 JFE917491 IVI917491 ILM917491 IBQ917491 HRU917491 HHY917491 GYC917491 GOG917491 GEK917491 FUO917491 FKS917491 FAW917491 ERA917491 EHE917491 DXI917491 DNM917491 DDQ917491 CTU917491 CJY917491 CAC917491 BQG917491 BGK917491 AWO917491 AMS917491 ACW917491 TA917491 JE917491 H917491:I917491 WVQ851955 WLU851955 WBY851955 VSC851955 VIG851955 UYK851955 UOO851955 UES851955 TUW851955 TLA851955 TBE851955 SRI851955 SHM851955 RXQ851955 RNU851955 RDY851955 QUC851955 QKG851955 QAK851955 PQO851955 PGS851955 OWW851955 ONA851955 ODE851955 NTI851955 NJM851955 MZQ851955 MPU851955 MFY851955 LWC851955 LMG851955 LCK851955 KSO851955 KIS851955 JYW851955 JPA851955 JFE851955 IVI851955 ILM851955 IBQ851955 HRU851955 HHY851955 GYC851955 GOG851955 GEK851955 FUO851955 FKS851955 FAW851955 ERA851955 EHE851955 DXI851955 DNM851955 DDQ851955 CTU851955 CJY851955 CAC851955 BQG851955 BGK851955 AWO851955 AMS851955 ACW851955 TA851955 JE851955 H851955:I851955 WVQ786419 WLU786419 WBY786419 VSC786419 VIG786419 UYK786419 UOO786419 UES786419 TUW786419 TLA786419 TBE786419 SRI786419 SHM786419 RXQ786419 RNU786419 RDY786419 QUC786419 QKG786419 QAK786419 PQO786419 PGS786419 OWW786419 ONA786419 ODE786419 NTI786419 NJM786419 MZQ786419 MPU786419 MFY786419 LWC786419 LMG786419 LCK786419 KSO786419 KIS786419 JYW786419 JPA786419 JFE786419 IVI786419 ILM786419 IBQ786419 HRU786419 HHY786419 GYC786419 GOG786419 GEK786419 FUO786419 FKS786419 FAW786419 ERA786419 EHE786419 DXI786419 DNM786419 DDQ786419 CTU786419 CJY786419 CAC786419 BQG786419 BGK786419 AWO786419 AMS786419 ACW786419 TA786419 JE786419 H786419:I786419 WVQ720883 WLU720883 WBY720883 VSC720883 VIG720883 UYK720883 UOO720883 UES720883 TUW720883 TLA720883 TBE720883 SRI720883 SHM720883 RXQ720883 RNU720883 RDY720883 QUC720883 QKG720883 QAK720883 PQO720883 PGS720883 OWW720883 ONA720883 ODE720883 NTI720883 NJM720883 MZQ720883 MPU720883 MFY720883 LWC720883 LMG720883 LCK720883 KSO720883 KIS720883 JYW720883 JPA720883 JFE720883 IVI720883 ILM720883 IBQ720883 HRU720883 HHY720883 GYC720883 GOG720883 GEK720883 FUO720883 FKS720883 FAW720883 ERA720883 EHE720883 DXI720883 DNM720883 DDQ720883 CTU720883 CJY720883 CAC720883 BQG720883 BGK720883 AWO720883 AMS720883 ACW720883 TA720883 JE720883 H720883:I720883 WVQ655347 WLU655347 WBY655347 VSC655347 VIG655347 UYK655347 UOO655347 UES655347 TUW655347 TLA655347 TBE655347 SRI655347 SHM655347 RXQ655347 RNU655347 RDY655347 QUC655347 QKG655347 QAK655347 PQO655347 PGS655347 OWW655347 ONA655347 ODE655347 NTI655347 NJM655347 MZQ655347 MPU655347 MFY655347 LWC655347 LMG655347 LCK655347 KSO655347 KIS655347 JYW655347 JPA655347 JFE655347 IVI655347 ILM655347 IBQ655347 HRU655347 HHY655347 GYC655347 GOG655347 GEK655347 FUO655347 FKS655347 FAW655347 ERA655347 EHE655347 DXI655347 DNM655347 DDQ655347 CTU655347 CJY655347 CAC655347 BQG655347 BGK655347 AWO655347 AMS655347 ACW655347 TA655347 JE655347 H655347:I655347 WVQ589811 WLU589811 WBY589811 VSC589811 VIG589811 UYK589811 UOO589811 UES589811 TUW589811 TLA589811 TBE589811 SRI589811 SHM589811 RXQ589811 RNU589811 RDY589811 QUC589811 QKG589811 QAK589811 PQO589811 PGS589811 OWW589811 ONA589811 ODE589811 NTI589811 NJM589811 MZQ589811 MPU589811 MFY589811 LWC589811 LMG589811 LCK589811 KSO589811 KIS589811 JYW589811 JPA589811 JFE589811 IVI589811 ILM589811 IBQ589811 HRU589811 HHY589811 GYC589811 GOG589811 GEK589811 FUO589811 FKS589811 FAW589811 ERA589811 EHE589811 DXI589811 DNM589811 DDQ589811 CTU589811 CJY589811 CAC589811 BQG589811 BGK589811 AWO589811 AMS589811 ACW589811 TA589811 JE589811 H589811:I589811 WVQ524275 WLU524275 WBY524275 VSC524275 VIG524275 UYK524275 UOO524275 UES524275 TUW524275 TLA524275 TBE524275 SRI524275 SHM524275 RXQ524275 RNU524275 RDY524275 QUC524275 QKG524275 QAK524275 PQO524275 PGS524275 OWW524275 ONA524275 ODE524275 NTI524275 NJM524275 MZQ524275 MPU524275 MFY524275 LWC524275 LMG524275 LCK524275 KSO524275 KIS524275 JYW524275 JPA524275 JFE524275 IVI524275 ILM524275 IBQ524275 HRU524275 HHY524275 GYC524275 GOG524275 GEK524275 FUO524275 FKS524275 FAW524275 ERA524275 EHE524275 DXI524275 DNM524275 DDQ524275 CTU524275 CJY524275 CAC524275 BQG524275 BGK524275 AWO524275 AMS524275 ACW524275 TA524275 JE524275 H524275:I524275 WVQ458739 WLU458739 WBY458739 VSC458739 VIG458739 UYK458739 UOO458739 UES458739 TUW458739 TLA458739 TBE458739 SRI458739 SHM458739 RXQ458739 RNU458739 RDY458739 QUC458739 QKG458739 QAK458739 PQO458739 PGS458739 OWW458739 ONA458739 ODE458739 NTI458739 NJM458739 MZQ458739 MPU458739 MFY458739 LWC458739 LMG458739 LCK458739 KSO458739 KIS458739 JYW458739 JPA458739 JFE458739 IVI458739 ILM458739 IBQ458739 HRU458739 HHY458739 GYC458739 GOG458739 GEK458739 FUO458739 FKS458739 FAW458739 ERA458739 EHE458739 DXI458739 DNM458739 DDQ458739 CTU458739 CJY458739 CAC458739 BQG458739 BGK458739 AWO458739 AMS458739 ACW458739 TA458739 JE458739 H458739:I458739 WVQ393203 WLU393203 WBY393203 VSC393203 VIG393203 UYK393203 UOO393203 UES393203 TUW393203 TLA393203 TBE393203 SRI393203 SHM393203 RXQ393203 RNU393203 RDY393203 QUC393203 QKG393203 QAK393203 PQO393203 PGS393203 OWW393203 ONA393203 ODE393203 NTI393203 NJM393203 MZQ393203 MPU393203 MFY393203 LWC393203 LMG393203 LCK393203 KSO393203 KIS393203 JYW393203 JPA393203 JFE393203 IVI393203 ILM393203 IBQ393203 HRU393203 HHY393203 GYC393203 GOG393203 GEK393203 FUO393203 FKS393203 FAW393203 ERA393203 EHE393203 DXI393203 DNM393203 DDQ393203 CTU393203 CJY393203 CAC393203 BQG393203 BGK393203 AWO393203 AMS393203 ACW393203 TA393203 JE393203 H393203:I393203 WVQ327667 WLU327667 WBY327667 VSC327667 VIG327667 UYK327667 UOO327667 UES327667 TUW327667 TLA327667 TBE327667 SRI327667 SHM327667 RXQ327667 RNU327667 RDY327667 QUC327667 QKG327667 QAK327667 PQO327667 PGS327667 OWW327667 ONA327667 ODE327667 NTI327667 NJM327667 MZQ327667 MPU327667 MFY327667 LWC327667 LMG327667 LCK327667 KSO327667 KIS327667 JYW327667 JPA327667 JFE327667 IVI327667 ILM327667 IBQ327667 HRU327667 HHY327667 GYC327667 GOG327667 GEK327667 FUO327667 FKS327667 FAW327667 ERA327667 EHE327667 DXI327667 DNM327667 DDQ327667 CTU327667 CJY327667 CAC327667 BQG327667 BGK327667 AWO327667 AMS327667 ACW327667 TA327667 JE327667 H327667:I327667 WVQ262131 WLU262131 WBY262131 VSC262131 VIG262131 UYK262131 UOO262131 UES262131 TUW262131 TLA262131 TBE262131 SRI262131 SHM262131 RXQ262131 RNU262131 RDY262131 QUC262131 QKG262131 QAK262131 PQO262131 PGS262131 OWW262131 ONA262131 ODE262131 NTI262131 NJM262131 MZQ262131 MPU262131 MFY262131 LWC262131 LMG262131 LCK262131 KSO262131 KIS262131 JYW262131 JPA262131 JFE262131 IVI262131 ILM262131 IBQ262131 HRU262131 HHY262131 GYC262131 GOG262131 GEK262131 FUO262131 FKS262131 FAW262131 ERA262131 EHE262131 DXI262131 DNM262131 DDQ262131 CTU262131 CJY262131 CAC262131 BQG262131 BGK262131 AWO262131 AMS262131 ACW262131 TA262131 JE262131 H262131:I262131 WVQ196595 WLU196595 WBY196595 VSC196595 VIG196595 UYK196595 UOO196595 UES196595 TUW196595 TLA196595 TBE196595 SRI196595 SHM196595 RXQ196595 RNU196595 RDY196595 QUC196595 QKG196595 QAK196595 PQO196595 PGS196595 OWW196595 ONA196595 ODE196595 NTI196595 NJM196595 MZQ196595 MPU196595 MFY196595 LWC196595 LMG196595 LCK196595 KSO196595 KIS196595 JYW196595 JPA196595 JFE196595 IVI196595 ILM196595 IBQ196595 HRU196595 HHY196595 GYC196595 GOG196595 GEK196595 FUO196595 FKS196595 FAW196595 ERA196595 EHE196595 DXI196595 DNM196595 DDQ196595 CTU196595 CJY196595 CAC196595 BQG196595 BGK196595 AWO196595 AMS196595 ACW196595 TA196595 JE196595 H196595:I196595 WVQ131059 WLU131059 WBY131059 VSC131059 VIG131059 UYK131059 UOO131059 UES131059 TUW131059 TLA131059 TBE131059 SRI131059 SHM131059 RXQ131059 RNU131059 RDY131059 QUC131059 QKG131059 QAK131059 PQO131059 PGS131059 OWW131059 ONA131059 ODE131059 NTI131059 NJM131059 MZQ131059 MPU131059 MFY131059 LWC131059 LMG131059 LCK131059 KSO131059 KIS131059 JYW131059 JPA131059 JFE131059 IVI131059 ILM131059 IBQ131059 HRU131059 HHY131059 GYC131059 GOG131059 GEK131059 FUO131059 FKS131059 FAW131059 ERA131059 EHE131059 DXI131059 DNM131059 DDQ131059 CTU131059 CJY131059 CAC131059 BQG131059 BGK131059 AWO131059 AMS131059 ACW131059 TA131059 JE131059 H131059:I131059 WVQ65523 WLU65523 WBY65523 VSC65523 VIG65523 UYK65523 UOO65523 UES65523 TUW65523 TLA65523 TBE65523 SRI65523 SHM65523 RXQ65523 RNU65523 RDY65523 QUC65523 QKG65523 QAK65523 PQO65523 PGS65523 OWW65523 ONA65523 ODE65523 NTI65523 NJM65523 MZQ65523 MPU65523 MFY65523 LWC65523 LMG65523 LCK65523 KSO65523 KIS65523 JYW65523 JPA65523 JFE65523 IVI65523 ILM65523 IBQ65523 HRU65523 HHY65523 GYC65523 GOG65523 GEK65523 FUO65523 FKS65523 FAW65523 ERA65523 EHE65523 DXI65523 DNM65523 DDQ65523 CTU65523 CJY65523 CAC65523 BQG65523 BGK65523 AWO65523 AMS65523 ACW65523 TA65523 JE65523 H65523:I65523 WVQ36 WLU36 WBY36 VSC36 VIG36 UYK36 UOO36 UES36 TUW36 TLA36 TBE36 SRI36 SHM36 RXQ36 RNU36 RDY36 QUC36 QKG36 QAK36 PQO36 PGS36 OWW36 ONA36 ODE36 NTI36 NJM36 MZQ36 MPU36 MFY36 LWC36 LMG36 LCK36 KSO36 KIS36 JYW36 JPA36 JFE36 IVI36 ILM36 IBQ36 HRU36 HHY36 GYC36 GOG36 GEK36 FUO36 FKS36 FAW36 ERA36 EHE36 DXI36 DNM36 DDQ36 CTU36 CJY36 CAC36 BQG36 BGK36 AWO36 AMS36 ACW36 TA36 JE36 WLU983027" xr:uid="{00000000-0002-0000-0200-000007000000}">
      <formula1>$P$36:$Q$36</formula1>
    </dataValidation>
    <dataValidation type="list" allowBlank="1" showInputMessage="1" showErrorMessage="1" sqref="WVQ983024 ACW32 AMS32 AWO32 BGK32 BQG32 CAC32 CJY32 CTU32 DDQ32 DNM32 DXI32 EHE32 ERA32 FAW32 FKS32 FUO32 GEK32 GOG32 GYC32 HHY32 HRU32 IBQ32 ILM32 IVI32 JFE32 JPA32 JYW32 KIS32 KSO32 LCK32 LMG32 LWC32 MFY32 MPU32 MZQ32 NJM32 NTI32 ODE32 ONA32 OWW32 PGS32 PQO32 QAK32 QKG32 QUC32 RDY32 RNU32 RXQ32 SHM32 SRI32 TBE32 TLA32 TUW32 UES32 UOO32 UYK32 VIG32 VSC32 WBY32 WLU32 WVQ32 H65520:I65520 JE65520 TA65520 ACW65520 AMS65520 AWO65520 BGK65520 BQG65520 CAC65520 CJY65520 CTU65520 DDQ65520 DNM65520 DXI65520 EHE65520 ERA65520 FAW65520 FKS65520 FUO65520 GEK65520 GOG65520 GYC65520 HHY65520 HRU65520 IBQ65520 ILM65520 IVI65520 JFE65520 JPA65520 JYW65520 KIS65520 KSO65520 LCK65520 LMG65520 LWC65520 MFY65520 MPU65520 MZQ65520 NJM65520 NTI65520 ODE65520 ONA65520 OWW65520 PGS65520 PQO65520 QAK65520 QKG65520 QUC65520 RDY65520 RNU65520 RXQ65520 SHM65520 SRI65520 TBE65520 TLA65520 TUW65520 UES65520 UOO65520 UYK65520 VIG65520 VSC65520 WBY65520 WLU65520 WVQ65520 H131056:I131056 JE131056 TA131056 ACW131056 AMS131056 AWO131056 BGK131056 BQG131056 CAC131056 CJY131056 CTU131056 DDQ131056 DNM131056 DXI131056 EHE131056 ERA131056 FAW131056 FKS131056 FUO131056 GEK131056 GOG131056 GYC131056 HHY131056 HRU131056 IBQ131056 ILM131056 IVI131056 JFE131056 JPA131056 JYW131056 KIS131056 KSO131056 LCK131056 LMG131056 LWC131056 MFY131056 MPU131056 MZQ131056 NJM131056 NTI131056 ODE131056 ONA131056 OWW131056 PGS131056 PQO131056 QAK131056 QKG131056 QUC131056 RDY131056 RNU131056 RXQ131056 SHM131056 SRI131056 TBE131056 TLA131056 TUW131056 UES131056 UOO131056 UYK131056 VIG131056 VSC131056 WBY131056 WLU131056 WVQ131056 H196592:I196592 JE196592 TA196592 ACW196592 AMS196592 AWO196592 BGK196592 BQG196592 CAC196592 CJY196592 CTU196592 DDQ196592 DNM196592 DXI196592 EHE196592 ERA196592 FAW196592 FKS196592 FUO196592 GEK196592 GOG196592 GYC196592 HHY196592 HRU196592 IBQ196592 ILM196592 IVI196592 JFE196592 JPA196592 JYW196592 KIS196592 KSO196592 LCK196592 LMG196592 LWC196592 MFY196592 MPU196592 MZQ196592 NJM196592 NTI196592 ODE196592 ONA196592 OWW196592 PGS196592 PQO196592 QAK196592 QKG196592 QUC196592 RDY196592 RNU196592 RXQ196592 SHM196592 SRI196592 TBE196592 TLA196592 TUW196592 UES196592 UOO196592 UYK196592 VIG196592 VSC196592 WBY196592 WLU196592 WVQ196592 H262128:I262128 JE262128 TA262128 ACW262128 AMS262128 AWO262128 BGK262128 BQG262128 CAC262128 CJY262128 CTU262128 DDQ262128 DNM262128 DXI262128 EHE262128 ERA262128 FAW262128 FKS262128 FUO262128 GEK262128 GOG262128 GYC262128 HHY262128 HRU262128 IBQ262128 ILM262128 IVI262128 JFE262128 JPA262128 JYW262128 KIS262128 KSO262128 LCK262128 LMG262128 LWC262128 MFY262128 MPU262128 MZQ262128 NJM262128 NTI262128 ODE262128 ONA262128 OWW262128 PGS262128 PQO262128 QAK262128 QKG262128 QUC262128 RDY262128 RNU262128 RXQ262128 SHM262128 SRI262128 TBE262128 TLA262128 TUW262128 UES262128 UOO262128 UYK262128 VIG262128 VSC262128 WBY262128 WLU262128 WVQ262128 H327664:I327664 JE327664 TA327664 ACW327664 AMS327664 AWO327664 BGK327664 BQG327664 CAC327664 CJY327664 CTU327664 DDQ327664 DNM327664 DXI327664 EHE327664 ERA327664 FAW327664 FKS327664 FUO327664 GEK327664 GOG327664 GYC327664 HHY327664 HRU327664 IBQ327664 ILM327664 IVI327664 JFE327664 JPA327664 JYW327664 KIS327664 KSO327664 LCK327664 LMG327664 LWC327664 MFY327664 MPU327664 MZQ327664 NJM327664 NTI327664 ODE327664 ONA327664 OWW327664 PGS327664 PQO327664 QAK327664 QKG327664 QUC327664 RDY327664 RNU327664 RXQ327664 SHM327664 SRI327664 TBE327664 TLA327664 TUW327664 UES327664 UOO327664 UYK327664 VIG327664 VSC327664 WBY327664 WLU327664 WVQ327664 H393200:I393200 JE393200 TA393200 ACW393200 AMS393200 AWO393200 BGK393200 BQG393200 CAC393200 CJY393200 CTU393200 DDQ393200 DNM393200 DXI393200 EHE393200 ERA393200 FAW393200 FKS393200 FUO393200 GEK393200 GOG393200 GYC393200 HHY393200 HRU393200 IBQ393200 ILM393200 IVI393200 JFE393200 JPA393200 JYW393200 KIS393200 KSO393200 LCK393200 LMG393200 LWC393200 MFY393200 MPU393200 MZQ393200 NJM393200 NTI393200 ODE393200 ONA393200 OWW393200 PGS393200 PQO393200 QAK393200 QKG393200 QUC393200 RDY393200 RNU393200 RXQ393200 SHM393200 SRI393200 TBE393200 TLA393200 TUW393200 UES393200 UOO393200 UYK393200 VIG393200 VSC393200 WBY393200 WLU393200 WVQ393200 H458736:I458736 JE458736 TA458736 ACW458736 AMS458736 AWO458736 BGK458736 BQG458736 CAC458736 CJY458736 CTU458736 DDQ458736 DNM458736 DXI458736 EHE458736 ERA458736 FAW458736 FKS458736 FUO458736 GEK458736 GOG458736 GYC458736 HHY458736 HRU458736 IBQ458736 ILM458736 IVI458736 JFE458736 JPA458736 JYW458736 KIS458736 KSO458736 LCK458736 LMG458736 LWC458736 MFY458736 MPU458736 MZQ458736 NJM458736 NTI458736 ODE458736 ONA458736 OWW458736 PGS458736 PQO458736 QAK458736 QKG458736 QUC458736 RDY458736 RNU458736 RXQ458736 SHM458736 SRI458736 TBE458736 TLA458736 TUW458736 UES458736 UOO458736 UYK458736 VIG458736 VSC458736 WBY458736 WLU458736 WVQ458736 H524272:I524272 JE524272 TA524272 ACW524272 AMS524272 AWO524272 BGK524272 BQG524272 CAC524272 CJY524272 CTU524272 DDQ524272 DNM524272 DXI524272 EHE524272 ERA524272 FAW524272 FKS524272 FUO524272 GEK524272 GOG524272 GYC524272 HHY524272 HRU524272 IBQ524272 ILM524272 IVI524272 JFE524272 JPA524272 JYW524272 KIS524272 KSO524272 LCK524272 LMG524272 LWC524272 MFY524272 MPU524272 MZQ524272 NJM524272 NTI524272 ODE524272 ONA524272 OWW524272 PGS524272 PQO524272 QAK524272 QKG524272 QUC524272 RDY524272 RNU524272 RXQ524272 SHM524272 SRI524272 TBE524272 TLA524272 TUW524272 UES524272 UOO524272 UYK524272 VIG524272 VSC524272 WBY524272 WLU524272 WVQ524272 H589808:I589808 JE589808 TA589808 ACW589808 AMS589808 AWO589808 BGK589808 BQG589808 CAC589808 CJY589808 CTU589808 DDQ589808 DNM589808 DXI589808 EHE589808 ERA589808 FAW589808 FKS589808 FUO589808 GEK589808 GOG589808 GYC589808 HHY589808 HRU589808 IBQ589808 ILM589808 IVI589808 JFE589808 JPA589808 JYW589808 KIS589808 KSO589808 LCK589808 LMG589808 LWC589808 MFY589808 MPU589808 MZQ589808 NJM589808 NTI589808 ODE589808 ONA589808 OWW589808 PGS589808 PQO589808 QAK589808 QKG589808 QUC589808 RDY589808 RNU589808 RXQ589808 SHM589808 SRI589808 TBE589808 TLA589808 TUW589808 UES589808 UOO589808 UYK589808 VIG589808 VSC589808 WBY589808 WLU589808 WVQ589808 H655344:I655344 JE655344 TA655344 ACW655344 AMS655344 AWO655344 BGK655344 BQG655344 CAC655344 CJY655344 CTU655344 DDQ655344 DNM655344 DXI655344 EHE655344 ERA655344 FAW655344 FKS655344 FUO655344 GEK655344 GOG655344 GYC655344 HHY655344 HRU655344 IBQ655344 ILM655344 IVI655344 JFE655344 JPA655344 JYW655344 KIS655344 KSO655344 LCK655344 LMG655344 LWC655344 MFY655344 MPU655344 MZQ655344 NJM655344 NTI655344 ODE655344 ONA655344 OWW655344 PGS655344 PQO655344 QAK655344 QKG655344 QUC655344 RDY655344 RNU655344 RXQ655344 SHM655344 SRI655344 TBE655344 TLA655344 TUW655344 UES655344 UOO655344 UYK655344 VIG655344 VSC655344 WBY655344 WLU655344 WVQ655344 H720880:I720880 JE720880 TA720880 ACW720880 AMS720880 AWO720880 BGK720880 BQG720880 CAC720880 CJY720880 CTU720880 DDQ720880 DNM720880 DXI720880 EHE720880 ERA720880 FAW720880 FKS720880 FUO720880 GEK720880 GOG720880 GYC720880 HHY720880 HRU720880 IBQ720880 ILM720880 IVI720880 JFE720880 JPA720880 JYW720880 KIS720880 KSO720880 LCK720880 LMG720880 LWC720880 MFY720880 MPU720880 MZQ720880 NJM720880 NTI720880 ODE720880 ONA720880 OWW720880 PGS720880 PQO720880 QAK720880 QKG720880 QUC720880 RDY720880 RNU720880 RXQ720880 SHM720880 SRI720880 TBE720880 TLA720880 TUW720880 UES720880 UOO720880 UYK720880 VIG720880 VSC720880 WBY720880 WLU720880 WVQ720880 H786416:I786416 JE786416 TA786416 ACW786416 AMS786416 AWO786416 BGK786416 BQG786416 CAC786416 CJY786416 CTU786416 DDQ786416 DNM786416 DXI786416 EHE786416 ERA786416 FAW786416 FKS786416 FUO786416 GEK786416 GOG786416 GYC786416 HHY786416 HRU786416 IBQ786416 ILM786416 IVI786416 JFE786416 JPA786416 JYW786416 KIS786416 KSO786416 LCK786416 LMG786416 LWC786416 MFY786416 MPU786416 MZQ786416 NJM786416 NTI786416 ODE786416 ONA786416 OWW786416 PGS786416 PQO786416 QAK786416 QKG786416 QUC786416 RDY786416 RNU786416 RXQ786416 SHM786416 SRI786416 TBE786416 TLA786416 TUW786416 UES786416 UOO786416 UYK786416 VIG786416 VSC786416 WBY786416 WLU786416 WVQ786416 H851952:I851952 JE851952 TA851952 ACW851952 AMS851952 AWO851952 BGK851952 BQG851952 CAC851952 CJY851952 CTU851952 DDQ851952 DNM851952 DXI851952 EHE851952 ERA851952 FAW851952 FKS851952 FUO851952 GEK851952 GOG851952 GYC851952 HHY851952 HRU851952 IBQ851952 ILM851952 IVI851952 JFE851952 JPA851952 JYW851952 KIS851952 KSO851952 LCK851952 LMG851952 LWC851952 MFY851952 MPU851952 MZQ851952 NJM851952 NTI851952 ODE851952 ONA851952 OWW851952 PGS851952 PQO851952 QAK851952 QKG851952 QUC851952 RDY851952 RNU851952 RXQ851952 SHM851952 SRI851952 TBE851952 TLA851952 TUW851952 UES851952 UOO851952 UYK851952 VIG851952 VSC851952 WBY851952 WLU851952 WVQ851952 H917488:I917488 JE917488 TA917488 ACW917488 AMS917488 AWO917488 BGK917488 BQG917488 CAC917488 CJY917488 CTU917488 DDQ917488 DNM917488 DXI917488 EHE917488 ERA917488 FAW917488 FKS917488 FUO917488 GEK917488 GOG917488 GYC917488 HHY917488 HRU917488 IBQ917488 ILM917488 IVI917488 JFE917488 JPA917488 JYW917488 KIS917488 KSO917488 LCK917488 LMG917488 LWC917488 MFY917488 MPU917488 MZQ917488 NJM917488 NTI917488 ODE917488 ONA917488 OWW917488 PGS917488 PQO917488 QAK917488 QKG917488 QUC917488 RDY917488 RNU917488 RXQ917488 SHM917488 SRI917488 TBE917488 TLA917488 TUW917488 UES917488 UOO917488 UYK917488 VIG917488 VSC917488 WBY917488 WLU917488 WVQ917488 H983024:I983024 JE983024 TA983024 ACW983024 AMS983024 AWO983024 BGK983024 BQG983024 CAC983024 CJY983024 CTU983024 DDQ983024 DNM983024 DXI983024 EHE983024 ERA983024 FAW983024 FKS983024 FUO983024 GEK983024 GOG983024 GYC983024 HHY983024 HRU983024 IBQ983024 ILM983024 IVI983024 JFE983024 JPA983024 JYW983024 KIS983024 KSO983024 LCK983024 LMG983024 LWC983024 MFY983024 MPU983024 MZQ983024 NJM983024 NTI983024 ODE983024 ONA983024 OWW983024 PGS983024 PQO983024 QAK983024 QKG983024 QUC983024 RDY983024 RNU983024 RXQ983024 SHM983024 SRI983024 TBE983024 TLA983024 TUW983024 UES983024 UOO983024 UYK983024 VIG983024 VSC983024 WBY983024 WLU983024 JE32 TA32" xr:uid="{00000000-0002-0000-0200-000008000000}">
      <formula1>$O$32:$R$32</formula1>
    </dataValidation>
    <dataValidation type="list" allowBlank="1" showInputMessage="1" showErrorMessage="1" sqref="WVQ983026 WBY983026 VSC983026 VIG983026 UYK983026 UOO983026 UES983026 TUW983026 TLA983026 TBE983026 SRI983026 SHM983026 RXQ983026 RNU983026 RDY983026 QUC983026 QKG983026 QAK983026 PQO983026 PGS983026 OWW983026 ONA983026 ODE983026 NTI983026 NJM983026 MZQ983026 MPU983026 MFY983026 LWC983026 LMG983026 LCK983026 KSO983026 KIS983026 JYW983026 JPA983026 JFE983026 IVI983026 ILM983026 IBQ983026 HRU983026 HHY983026 GYC983026 GOG983026 GEK983026 FUO983026 FKS983026 FAW983026 ERA983026 EHE983026 DXI983026 DNM983026 DDQ983026 CTU983026 CJY983026 CAC983026 BQG983026 BGK983026 AWO983026 AMS983026 ACW983026 TA983026 JE983026 H983026:I983026 WVQ917490 WLU917490 WBY917490 VSC917490 VIG917490 UYK917490 UOO917490 UES917490 TUW917490 TLA917490 TBE917490 SRI917490 SHM917490 RXQ917490 RNU917490 RDY917490 QUC917490 QKG917490 QAK917490 PQO917490 PGS917490 OWW917490 ONA917490 ODE917490 NTI917490 NJM917490 MZQ917490 MPU917490 MFY917490 LWC917490 LMG917490 LCK917490 KSO917490 KIS917490 JYW917490 JPA917490 JFE917490 IVI917490 ILM917490 IBQ917490 HRU917490 HHY917490 GYC917490 GOG917490 GEK917490 FUO917490 FKS917490 FAW917490 ERA917490 EHE917490 DXI917490 DNM917490 DDQ917490 CTU917490 CJY917490 CAC917490 BQG917490 BGK917490 AWO917490 AMS917490 ACW917490 TA917490 JE917490 H917490:I917490 WVQ851954 WLU851954 WBY851954 VSC851954 VIG851954 UYK851954 UOO851954 UES851954 TUW851954 TLA851954 TBE851954 SRI851954 SHM851954 RXQ851954 RNU851954 RDY851954 QUC851954 QKG851954 QAK851954 PQO851954 PGS851954 OWW851954 ONA851954 ODE851954 NTI851954 NJM851954 MZQ851954 MPU851954 MFY851954 LWC851954 LMG851954 LCK851954 KSO851954 KIS851954 JYW851954 JPA851954 JFE851954 IVI851954 ILM851954 IBQ851954 HRU851954 HHY851954 GYC851954 GOG851954 GEK851954 FUO851954 FKS851954 FAW851954 ERA851954 EHE851954 DXI851954 DNM851954 DDQ851954 CTU851954 CJY851954 CAC851954 BQG851954 BGK851954 AWO851954 AMS851954 ACW851954 TA851954 JE851954 H851954:I851954 WVQ786418 WLU786418 WBY786418 VSC786418 VIG786418 UYK786418 UOO786418 UES786418 TUW786418 TLA786418 TBE786418 SRI786418 SHM786418 RXQ786418 RNU786418 RDY786418 QUC786418 QKG786418 QAK786418 PQO786418 PGS786418 OWW786418 ONA786418 ODE786418 NTI786418 NJM786418 MZQ786418 MPU786418 MFY786418 LWC786418 LMG786418 LCK786418 KSO786418 KIS786418 JYW786418 JPA786418 JFE786418 IVI786418 ILM786418 IBQ786418 HRU786418 HHY786418 GYC786418 GOG786418 GEK786418 FUO786418 FKS786418 FAW786418 ERA786418 EHE786418 DXI786418 DNM786418 DDQ786418 CTU786418 CJY786418 CAC786418 BQG786418 BGK786418 AWO786418 AMS786418 ACW786418 TA786418 JE786418 H786418:I786418 WVQ720882 WLU720882 WBY720882 VSC720882 VIG720882 UYK720882 UOO720882 UES720882 TUW720882 TLA720882 TBE720882 SRI720882 SHM720882 RXQ720882 RNU720882 RDY720882 QUC720882 QKG720882 QAK720882 PQO720882 PGS720882 OWW720882 ONA720882 ODE720882 NTI720882 NJM720882 MZQ720882 MPU720882 MFY720882 LWC720882 LMG720882 LCK720882 KSO720882 KIS720882 JYW720882 JPA720882 JFE720882 IVI720882 ILM720882 IBQ720882 HRU720882 HHY720882 GYC720882 GOG720882 GEK720882 FUO720882 FKS720882 FAW720882 ERA720882 EHE720882 DXI720882 DNM720882 DDQ720882 CTU720882 CJY720882 CAC720882 BQG720882 BGK720882 AWO720882 AMS720882 ACW720882 TA720882 JE720882 H720882:I720882 WVQ655346 WLU655346 WBY655346 VSC655346 VIG655346 UYK655346 UOO655346 UES655346 TUW655346 TLA655346 TBE655346 SRI655346 SHM655346 RXQ655346 RNU655346 RDY655346 QUC655346 QKG655346 QAK655346 PQO655346 PGS655346 OWW655346 ONA655346 ODE655346 NTI655346 NJM655346 MZQ655346 MPU655346 MFY655346 LWC655346 LMG655346 LCK655346 KSO655346 KIS655346 JYW655346 JPA655346 JFE655346 IVI655346 ILM655346 IBQ655346 HRU655346 HHY655346 GYC655346 GOG655346 GEK655346 FUO655346 FKS655346 FAW655346 ERA655346 EHE655346 DXI655346 DNM655346 DDQ655346 CTU655346 CJY655346 CAC655346 BQG655346 BGK655346 AWO655346 AMS655346 ACW655346 TA655346 JE655346 H655346:I655346 WVQ589810 WLU589810 WBY589810 VSC589810 VIG589810 UYK589810 UOO589810 UES589810 TUW589810 TLA589810 TBE589810 SRI589810 SHM589810 RXQ589810 RNU589810 RDY589810 QUC589810 QKG589810 QAK589810 PQO589810 PGS589810 OWW589810 ONA589810 ODE589810 NTI589810 NJM589810 MZQ589810 MPU589810 MFY589810 LWC589810 LMG589810 LCK589810 KSO589810 KIS589810 JYW589810 JPA589810 JFE589810 IVI589810 ILM589810 IBQ589810 HRU589810 HHY589810 GYC589810 GOG589810 GEK589810 FUO589810 FKS589810 FAW589810 ERA589810 EHE589810 DXI589810 DNM589810 DDQ589810 CTU589810 CJY589810 CAC589810 BQG589810 BGK589810 AWO589810 AMS589810 ACW589810 TA589810 JE589810 H589810:I589810 WVQ524274 WLU524274 WBY524274 VSC524274 VIG524274 UYK524274 UOO524274 UES524274 TUW524274 TLA524274 TBE524274 SRI524274 SHM524274 RXQ524274 RNU524274 RDY524274 QUC524274 QKG524274 QAK524274 PQO524274 PGS524274 OWW524274 ONA524274 ODE524274 NTI524274 NJM524274 MZQ524274 MPU524274 MFY524274 LWC524274 LMG524274 LCK524274 KSO524274 KIS524274 JYW524274 JPA524274 JFE524274 IVI524274 ILM524274 IBQ524274 HRU524274 HHY524274 GYC524274 GOG524274 GEK524274 FUO524274 FKS524274 FAW524274 ERA524274 EHE524274 DXI524274 DNM524274 DDQ524274 CTU524274 CJY524274 CAC524274 BQG524274 BGK524274 AWO524274 AMS524274 ACW524274 TA524274 JE524274 H524274:I524274 WVQ458738 WLU458738 WBY458738 VSC458738 VIG458738 UYK458738 UOO458738 UES458738 TUW458738 TLA458738 TBE458738 SRI458738 SHM458738 RXQ458738 RNU458738 RDY458738 QUC458738 QKG458738 QAK458738 PQO458738 PGS458738 OWW458738 ONA458738 ODE458738 NTI458738 NJM458738 MZQ458738 MPU458738 MFY458738 LWC458738 LMG458738 LCK458738 KSO458738 KIS458738 JYW458738 JPA458738 JFE458738 IVI458738 ILM458738 IBQ458738 HRU458738 HHY458738 GYC458738 GOG458738 GEK458738 FUO458738 FKS458738 FAW458738 ERA458738 EHE458738 DXI458738 DNM458738 DDQ458738 CTU458738 CJY458738 CAC458738 BQG458738 BGK458738 AWO458738 AMS458738 ACW458738 TA458738 JE458738 H458738:I458738 WVQ393202 WLU393202 WBY393202 VSC393202 VIG393202 UYK393202 UOO393202 UES393202 TUW393202 TLA393202 TBE393202 SRI393202 SHM393202 RXQ393202 RNU393202 RDY393202 QUC393202 QKG393202 QAK393202 PQO393202 PGS393202 OWW393202 ONA393202 ODE393202 NTI393202 NJM393202 MZQ393202 MPU393202 MFY393202 LWC393202 LMG393202 LCK393202 KSO393202 KIS393202 JYW393202 JPA393202 JFE393202 IVI393202 ILM393202 IBQ393202 HRU393202 HHY393202 GYC393202 GOG393202 GEK393202 FUO393202 FKS393202 FAW393202 ERA393202 EHE393202 DXI393202 DNM393202 DDQ393202 CTU393202 CJY393202 CAC393202 BQG393202 BGK393202 AWO393202 AMS393202 ACW393202 TA393202 JE393202 H393202:I393202 WVQ327666 WLU327666 WBY327666 VSC327666 VIG327666 UYK327666 UOO327666 UES327666 TUW327666 TLA327666 TBE327666 SRI327666 SHM327666 RXQ327666 RNU327666 RDY327666 QUC327666 QKG327666 QAK327666 PQO327666 PGS327666 OWW327666 ONA327666 ODE327666 NTI327666 NJM327666 MZQ327666 MPU327666 MFY327666 LWC327666 LMG327666 LCK327666 KSO327666 KIS327666 JYW327666 JPA327666 JFE327666 IVI327666 ILM327666 IBQ327666 HRU327666 HHY327666 GYC327666 GOG327666 GEK327666 FUO327666 FKS327666 FAW327666 ERA327666 EHE327666 DXI327666 DNM327666 DDQ327666 CTU327666 CJY327666 CAC327666 BQG327666 BGK327666 AWO327666 AMS327666 ACW327666 TA327666 JE327666 H327666:I327666 WVQ262130 WLU262130 WBY262130 VSC262130 VIG262130 UYK262130 UOO262130 UES262130 TUW262130 TLA262130 TBE262130 SRI262130 SHM262130 RXQ262130 RNU262130 RDY262130 QUC262130 QKG262130 QAK262130 PQO262130 PGS262130 OWW262130 ONA262130 ODE262130 NTI262130 NJM262130 MZQ262130 MPU262130 MFY262130 LWC262130 LMG262130 LCK262130 KSO262130 KIS262130 JYW262130 JPA262130 JFE262130 IVI262130 ILM262130 IBQ262130 HRU262130 HHY262130 GYC262130 GOG262130 GEK262130 FUO262130 FKS262130 FAW262130 ERA262130 EHE262130 DXI262130 DNM262130 DDQ262130 CTU262130 CJY262130 CAC262130 BQG262130 BGK262130 AWO262130 AMS262130 ACW262130 TA262130 JE262130 H262130:I262130 WVQ196594 WLU196594 WBY196594 VSC196594 VIG196594 UYK196594 UOO196594 UES196594 TUW196594 TLA196594 TBE196594 SRI196594 SHM196594 RXQ196594 RNU196594 RDY196594 QUC196594 QKG196594 QAK196594 PQO196594 PGS196594 OWW196594 ONA196594 ODE196594 NTI196594 NJM196594 MZQ196594 MPU196594 MFY196594 LWC196594 LMG196594 LCK196594 KSO196594 KIS196594 JYW196594 JPA196594 JFE196594 IVI196594 ILM196594 IBQ196594 HRU196594 HHY196594 GYC196594 GOG196594 GEK196594 FUO196594 FKS196594 FAW196594 ERA196594 EHE196594 DXI196594 DNM196594 DDQ196594 CTU196594 CJY196594 CAC196594 BQG196594 BGK196594 AWO196594 AMS196594 ACW196594 TA196594 JE196594 H196594:I196594 WVQ131058 WLU131058 WBY131058 VSC131058 VIG131058 UYK131058 UOO131058 UES131058 TUW131058 TLA131058 TBE131058 SRI131058 SHM131058 RXQ131058 RNU131058 RDY131058 QUC131058 QKG131058 QAK131058 PQO131058 PGS131058 OWW131058 ONA131058 ODE131058 NTI131058 NJM131058 MZQ131058 MPU131058 MFY131058 LWC131058 LMG131058 LCK131058 KSO131058 KIS131058 JYW131058 JPA131058 JFE131058 IVI131058 ILM131058 IBQ131058 HRU131058 HHY131058 GYC131058 GOG131058 GEK131058 FUO131058 FKS131058 FAW131058 ERA131058 EHE131058 DXI131058 DNM131058 DDQ131058 CTU131058 CJY131058 CAC131058 BQG131058 BGK131058 AWO131058 AMS131058 ACW131058 TA131058 JE131058 H131058:I131058 WVQ65522 WLU65522 WBY65522 VSC65522 VIG65522 UYK65522 UOO65522 UES65522 TUW65522 TLA65522 TBE65522 SRI65522 SHM65522 RXQ65522 RNU65522 RDY65522 QUC65522 QKG65522 QAK65522 PQO65522 PGS65522 OWW65522 ONA65522 ODE65522 NTI65522 NJM65522 MZQ65522 MPU65522 MFY65522 LWC65522 LMG65522 LCK65522 KSO65522 KIS65522 JYW65522 JPA65522 JFE65522 IVI65522 ILM65522 IBQ65522 HRU65522 HHY65522 GYC65522 GOG65522 GEK65522 FUO65522 FKS65522 FAW65522 ERA65522 EHE65522 DXI65522 DNM65522 DDQ65522 CTU65522 CJY65522 CAC65522 BQG65522 BGK65522 AWO65522 AMS65522 ACW65522 TA65522 JE65522 H65522:I65522 WVQ35 WLU35 WBY35 VSC35 VIG35 UYK35 UOO35 UES35 TUW35 TLA35 TBE35 SRI35 SHM35 RXQ35 RNU35 RDY35 QUC35 QKG35 QAK35 PQO35 PGS35 OWW35 ONA35 ODE35 NTI35 NJM35 MZQ35 MPU35 MFY35 LWC35 LMG35 LCK35 KSO35 KIS35 JYW35 JPA35 JFE35 IVI35 ILM35 IBQ35 HRU35 HHY35 GYC35 GOG35 GEK35 FUO35 FKS35 FAW35 ERA35 EHE35 DXI35 DNM35 DDQ35 CTU35 CJY35 CAC35 BQG35 BGK35 AWO35 AMS35 ACW35 TA35 JE35 WLU983026" xr:uid="{00000000-0002-0000-0200-000009000000}">
      <formula1>$O$35:$R$35</formula1>
    </dataValidation>
    <dataValidation type="list" allowBlank="1" showInputMessage="1" showErrorMessage="1" sqref="WVQ983025 TA33:TA34 ACW33:ACW34 AMS33:AMS34 AWO33:AWO34 BGK33:BGK34 BQG33:BQG34 CAC33:CAC34 CJY33:CJY34 CTU33:CTU34 DDQ33:DDQ34 DNM33:DNM34 DXI33:DXI34 EHE33:EHE34 ERA33:ERA34 FAW33:FAW34 FKS33:FKS34 FUO33:FUO34 GEK33:GEK34 GOG33:GOG34 GYC33:GYC34 HHY33:HHY34 HRU33:HRU34 IBQ33:IBQ34 ILM33:ILM34 IVI33:IVI34 JFE33:JFE34 JPA33:JPA34 JYW33:JYW34 KIS33:KIS34 KSO33:KSO34 LCK33:LCK34 LMG33:LMG34 LWC33:LWC34 MFY33:MFY34 MPU33:MPU34 MZQ33:MZQ34 NJM33:NJM34 NTI33:NTI34 ODE33:ODE34 ONA33:ONA34 OWW33:OWW34 PGS33:PGS34 PQO33:PQO34 QAK33:QAK34 QKG33:QKG34 QUC33:QUC34 RDY33:RDY34 RNU33:RNU34 RXQ33:RXQ34 SHM33:SHM34 SRI33:SRI34 TBE33:TBE34 TLA33:TLA34 TUW33:TUW34 UES33:UES34 UOO33:UOO34 UYK33:UYK34 VIG33:VIG34 VSC33:VSC34 WBY33:WBY34 WLU33:WLU34 WVQ33:WVQ34 H65521:I65521 JE65521 TA65521 ACW65521 AMS65521 AWO65521 BGK65521 BQG65521 CAC65521 CJY65521 CTU65521 DDQ65521 DNM65521 DXI65521 EHE65521 ERA65521 FAW65521 FKS65521 FUO65521 GEK65521 GOG65521 GYC65521 HHY65521 HRU65521 IBQ65521 ILM65521 IVI65521 JFE65521 JPA65521 JYW65521 KIS65521 KSO65521 LCK65521 LMG65521 LWC65521 MFY65521 MPU65521 MZQ65521 NJM65521 NTI65521 ODE65521 ONA65521 OWW65521 PGS65521 PQO65521 QAK65521 QKG65521 QUC65521 RDY65521 RNU65521 RXQ65521 SHM65521 SRI65521 TBE65521 TLA65521 TUW65521 UES65521 UOO65521 UYK65521 VIG65521 VSC65521 WBY65521 WLU65521 WVQ65521 H131057:I131057 JE131057 TA131057 ACW131057 AMS131057 AWO131057 BGK131057 BQG131057 CAC131057 CJY131057 CTU131057 DDQ131057 DNM131057 DXI131057 EHE131057 ERA131057 FAW131057 FKS131057 FUO131057 GEK131057 GOG131057 GYC131057 HHY131057 HRU131057 IBQ131057 ILM131057 IVI131057 JFE131057 JPA131057 JYW131057 KIS131057 KSO131057 LCK131057 LMG131057 LWC131057 MFY131057 MPU131057 MZQ131057 NJM131057 NTI131057 ODE131057 ONA131057 OWW131057 PGS131057 PQO131057 QAK131057 QKG131057 QUC131057 RDY131057 RNU131057 RXQ131057 SHM131057 SRI131057 TBE131057 TLA131057 TUW131057 UES131057 UOO131057 UYK131057 VIG131057 VSC131057 WBY131057 WLU131057 WVQ131057 H196593:I196593 JE196593 TA196593 ACW196593 AMS196593 AWO196593 BGK196593 BQG196593 CAC196593 CJY196593 CTU196593 DDQ196593 DNM196593 DXI196593 EHE196593 ERA196593 FAW196593 FKS196593 FUO196593 GEK196593 GOG196593 GYC196593 HHY196593 HRU196593 IBQ196593 ILM196593 IVI196593 JFE196593 JPA196593 JYW196593 KIS196593 KSO196593 LCK196593 LMG196593 LWC196593 MFY196593 MPU196593 MZQ196593 NJM196593 NTI196593 ODE196593 ONA196593 OWW196593 PGS196593 PQO196593 QAK196593 QKG196593 QUC196593 RDY196593 RNU196593 RXQ196593 SHM196593 SRI196593 TBE196593 TLA196593 TUW196593 UES196593 UOO196593 UYK196593 VIG196593 VSC196593 WBY196593 WLU196593 WVQ196593 H262129:I262129 JE262129 TA262129 ACW262129 AMS262129 AWO262129 BGK262129 BQG262129 CAC262129 CJY262129 CTU262129 DDQ262129 DNM262129 DXI262129 EHE262129 ERA262129 FAW262129 FKS262129 FUO262129 GEK262129 GOG262129 GYC262129 HHY262129 HRU262129 IBQ262129 ILM262129 IVI262129 JFE262129 JPA262129 JYW262129 KIS262129 KSO262129 LCK262129 LMG262129 LWC262129 MFY262129 MPU262129 MZQ262129 NJM262129 NTI262129 ODE262129 ONA262129 OWW262129 PGS262129 PQO262129 QAK262129 QKG262129 QUC262129 RDY262129 RNU262129 RXQ262129 SHM262129 SRI262129 TBE262129 TLA262129 TUW262129 UES262129 UOO262129 UYK262129 VIG262129 VSC262129 WBY262129 WLU262129 WVQ262129 H327665:I327665 JE327665 TA327665 ACW327665 AMS327665 AWO327665 BGK327665 BQG327665 CAC327665 CJY327665 CTU327665 DDQ327665 DNM327665 DXI327665 EHE327665 ERA327665 FAW327665 FKS327665 FUO327665 GEK327665 GOG327665 GYC327665 HHY327665 HRU327665 IBQ327665 ILM327665 IVI327665 JFE327665 JPA327665 JYW327665 KIS327665 KSO327665 LCK327665 LMG327665 LWC327665 MFY327665 MPU327665 MZQ327665 NJM327665 NTI327665 ODE327665 ONA327665 OWW327665 PGS327665 PQO327665 QAK327665 QKG327665 QUC327665 RDY327665 RNU327665 RXQ327665 SHM327665 SRI327665 TBE327665 TLA327665 TUW327665 UES327665 UOO327665 UYK327665 VIG327665 VSC327665 WBY327665 WLU327665 WVQ327665 H393201:I393201 JE393201 TA393201 ACW393201 AMS393201 AWO393201 BGK393201 BQG393201 CAC393201 CJY393201 CTU393201 DDQ393201 DNM393201 DXI393201 EHE393201 ERA393201 FAW393201 FKS393201 FUO393201 GEK393201 GOG393201 GYC393201 HHY393201 HRU393201 IBQ393201 ILM393201 IVI393201 JFE393201 JPA393201 JYW393201 KIS393201 KSO393201 LCK393201 LMG393201 LWC393201 MFY393201 MPU393201 MZQ393201 NJM393201 NTI393201 ODE393201 ONA393201 OWW393201 PGS393201 PQO393201 QAK393201 QKG393201 QUC393201 RDY393201 RNU393201 RXQ393201 SHM393201 SRI393201 TBE393201 TLA393201 TUW393201 UES393201 UOO393201 UYK393201 VIG393201 VSC393201 WBY393201 WLU393201 WVQ393201 H458737:I458737 JE458737 TA458737 ACW458737 AMS458737 AWO458737 BGK458737 BQG458737 CAC458737 CJY458737 CTU458737 DDQ458737 DNM458737 DXI458737 EHE458737 ERA458737 FAW458737 FKS458737 FUO458737 GEK458737 GOG458737 GYC458737 HHY458737 HRU458737 IBQ458737 ILM458737 IVI458737 JFE458737 JPA458737 JYW458737 KIS458737 KSO458737 LCK458737 LMG458737 LWC458737 MFY458737 MPU458737 MZQ458737 NJM458737 NTI458737 ODE458737 ONA458737 OWW458737 PGS458737 PQO458737 QAK458737 QKG458737 QUC458737 RDY458737 RNU458737 RXQ458737 SHM458737 SRI458737 TBE458737 TLA458737 TUW458737 UES458737 UOO458737 UYK458737 VIG458737 VSC458737 WBY458737 WLU458737 WVQ458737 H524273:I524273 JE524273 TA524273 ACW524273 AMS524273 AWO524273 BGK524273 BQG524273 CAC524273 CJY524273 CTU524273 DDQ524273 DNM524273 DXI524273 EHE524273 ERA524273 FAW524273 FKS524273 FUO524273 GEK524273 GOG524273 GYC524273 HHY524273 HRU524273 IBQ524273 ILM524273 IVI524273 JFE524273 JPA524273 JYW524273 KIS524273 KSO524273 LCK524273 LMG524273 LWC524273 MFY524273 MPU524273 MZQ524273 NJM524273 NTI524273 ODE524273 ONA524273 OWW524273 PGS524273 PQO524273 QAK524273 QKG524273 QUC524273 RDY524273 RNU524273 RXQ524273 SHM524273 SRI524273 TBE524273 TLA524273 TUW524273 UES524273 UOO524273 UYK524273 VIG524273 VSC524273 WBY524273 WLU524273 WVQ524273 H589809:I589809 JE589809 TA589809 ACW589809 AMS589809 AWO589809 BGK589809 BQG589809 CAC589809 CJY589809 CTU589809 DDQ589809 DNM589809 DXI589809 EHE589809 ERA589809 FAW589809 FKS589809 FUO589809 GEK589809 GOG589809 GYC589809 HHY589809 HRU589809 IBQ589809 ILM589809 IVI589809 JFE589809 JPA589809 JYW589809 KIS589809 KSO589809 LCK589809 LMG589809 LWC589809 MFY589809 MPU589809 MZQ589809 NJM589809 NTI589809 ODE589809 ONA589809 OWW589809 PGS589809 PQO589809 QAK589809 QKG589809 QUC589809 RDY589809 RNU589809 RXQ589809 SHM589809 SRI589809 TBE589809 TLA589809 TUW589809 UES589809 UOO589809 UYK589809 VIG589809 VSC589809 WBY589809 WLU589809 WVQ589809 H655345:I655345 JE655345 TA655345 ACW655345 AMS655345 AWO655345 BGK655345 BQG655345 CAC655345 CJY655345 CTU655345 DDQ655345 DNM655345 DXI655345 EHE655345 ERA655345 FAW655345 FKS655345 FUO655345 GEK655345 GOG655345 GYC655345 HHY655345 HRU655345 IBQ655345 ILM655345 IVI655345 JFE655345 JPA655345 JYW655345 KIS655345 KSO655345 LCK655345 LMG655345 LWC655345 MFY655345 MPU655345 MZQ655345 NJM655345 NTI655345 ODE655345 ONA655345 OWW655345 PGS655345 PQO655345 QAK655345 QKG655345 QUC655345 RDY655345 RNU655345 RXQ655345 SHM655345 SRI655345 TBE655345 TLA655345 TUW655345 UES655345 UOO655345 UYK655345 VIG655345 VSC655345 WBY655345 WLU655345 WVQ655345 H720881:I720881 JE720881 TA720881 ACW720881 AMS720881 AWO720881 BGK720881 BQG720881 CAC720881 CJY720881 CTU720881 DDQ720881 DNM720881 DXI720881 EHE720881 ERA720881 FAW720881 FKS720881 FUO720881 GEK720881 GOG720881 GYC720881 HHY720881 HRU720881 IBQ720881 ILM720881 IVI720881 JFE720881 JPA720881 JYW720881 KIS720881 KSO720881 LCK720881 LMG720881 LWC720881 MFY720881 MPU720881 MZQ720881 NJM720881 NTI720881 ODE720881 ONA720881 OWW720881 PGS720881 PQO720881 QAK720881 QKG720881 QUC720881 RDY720881 RNU720881 RXQ720881 SHM720881 SRI720881 TBE720881 TLA720881 TUW720881 UES720881 UOO720881 UYK720881 VIG720881 VSC720881 WBY720881 WLU720881 WVQ720881 H786417:I786417 JE786417 TA786417 ACW786417 AMS786417 AWO786417 BGK786417 BQG786417 CAC786417 CJY786417 CTU786417 DDQ786417 DNM786417 DXI786417 EHE786417 ERA786417 FAW786417 FKS786417 FUO786417 GEK786417 GOG786417 GYC786417 HHY786417 HRU786417 IBQ786417 ILM786417 IVI786417 JFE786417 JPA786417 JYW786417 KIS786417 KSO786417 LCK786417 LMG786417 LWC786417 MFY786417 MPU786417 MZQ786417 NJM786417 NTI786417 ODE786417 ONA786417 OWW786417 PGS786417 PQO786417 QAK786417 QKG786417 QUC786417 RDY786417 RNU786417 RXQ786417 SHM786417 SRI786417 TBE786417 TLA786417 TUW786417 UES786417 UOO786417 UYK786417 VIG786417 VSC786417 WBY786417 WLU786417 WVQ786417 H851953:I851953 JE851953 TA851953 ACW851953 AMS851953 AWO851953 BGK851953 BQG851953 CAC851953 CJY851953 CTU851953 DDQ851953 DNM851953 DXI851953 EHE851953 ERA851953 FAW851953 FKS851953 FUO851953 GEK851953 GOG851953 GYC851953 HHY851953 HRU851953 IBQ851953 ILM851953 IVI851953 JFE851953 JPA851953 JYW851953 KIS851953 KSO851953 LCK851953 LMG851953 LWC851953 MFY851953 MPU851953 MZQ851953 NJM851953 NTI851953 ODE851953 ONA851953 OWW851953 PGS851953 PQO851953 QAK851953 QKG851953 QUC851953 RDY851953 RNU851953 RXQ851953 SHM851953 SRI851953 TBE851953 TLA851953 TUW851953 UES851953 UOO851953 UYK851953 VIG851953 VSC851953 WBY851953 WLU851953 WVQ851953 H917489:I917489 JE917489 TA917489 ACW917489 AMS917489 AWO917489 BGK917489 BQG917489 CAC917489 CJY917489 CTU917489 DDQ917489 DNM917489 DXI917489 EHE917489 ERA917489 FAW917489 FKS917489 FUO917489 GEK917489 GOG917489 GYC917489 HHY917489 HRU917489 IBQ917489 ILM917489 IVI917489 JFE917489 JPA917489 JYW917489 KIS917489 KSO917489 LCK917489 LMG917489 LWC917489 MFY917489 MPU917489 MZQ917489 NJM917489 NTI917489 ODE917489 ONA917489 OWW917489 PGS917489 PQO917489 QAK917489 QKG917489 QUC917489 RDY917489 RNU917489 RXQ917489 SHM917489 SRI917489 TBE917489 TLA917489 TUW917489 UES917489 UOO917489 UYK917489 VIG917489 VSC917489 WBY917489 WLU917489 WVQ917489 H983025:I983025 JE983025 TA983025 ACW983025 AMS983025 AWO983025 BGK983025 BQG983025 CAC983025 CJY983025 CTU983025 DDQ983025 DNM983025 DXI983025 EHE983025 ERA983025 FAW983025 FKS983025 FUO983025 GEK983025 GOG983025 GYC983025 HHY983025 HRU983025 IBQ983025 ILM983025 IVI983025 JFE983025 JPA983025 JYW983025 KIS983025 KSO983025 LCK983025 LMG983025 LWC983025 MFY983025 MPU983025 MZQ983025 NJM983025 NTI983025 ODE983025 ONA983025 OWW983025 PGS983025 PQO983025 QAK983025 QKG983025 QUC983025 RDY983025 RNU983025 RXQ983025 SHM983025 SRI983025 TBE983025 TLA983025 TUW983025 UES983025 UOO983025 UYK983025 VIG983025 VSC983025 WBY983025 WLU983025 JE33:JE34" xr:uid="{00000000-0002-0000-0200-00000A000000}">
      <formula1>$N$33:$R$33</formula1>
    </dataValidation>
    <dataValidation type="list" allowBlank="1" showInputMessage="1" showErrorMessage="1" sqref="WVQ983023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H65519:I65519 JE65519 TA65519 ACW65519 AMS65519 AWO65519 BGK65519 BQG65519 CAC65519 CJY65519 CTU65519 DDQ65519 DNM65519 DXI65519 EHE65519 ERA65519 FAW65519 FKS65519 FUO65519 GEK65519 GOG65519 GYC65519 HHY65519 HRU65519 IBQ65519 ILM65519 IVI65519 JFE65519 JPA65519 JYW65519 KIS65519 KSO65519 LCK65519 LMG65519 LWC65519 MFY65519 MPU65519 MZQ65519 NJM65519 NTI65519 ODE65519 ONA65519 OWW65519 PGS65519 PQO65519 QAK65519 QKG65519 QUC65519 RDY65519 RNU65519 RXQ65519 SHM65519 SRI65519 TBE65519 TLA65519 TUW65519 UES65519 UOO65519 UYK65519 VIG65519 VSC65519 WBY65519 WLU65519 WVQ65519 H131055:I131055 JE131055 TA131055 ACW131055 AMS131055 AWO131055 BGK131055 BQG131055 CAC131055 CJY131055 CTU131055 DDQ131055 DNM131055 DXI131055 EHE131055 ERA131055 FAW131055 FKS131055 FUO131055 GEK131055 GOG131055 GYC131055 HHY131055 HRU131055 IBQ131055 ILM131055 IVI131055 JFE131055 JPA131055 JYW131055 KIS131055 KSO131055 LCK131055 LMG131055 LWC131055 MFY131055 MPU131055 MZQ131055 NJM131055 NTI131055 ODE131055 ONA131055 OWW131055 PGS131055 PQO131055 QAK131055 QKG131055 QUC131055 RDY131055 RNU131055 RXQ131055 SHM131055 SRI131055 TBE131055 TLA131055 TUW131055 UES131055 UOO131055 UYK131055 VIG131055 VSC131055 WBY131055 WLU131055 WVQ131055 H196591:I196591 JE196591 TA196591 ACW196591 AMS196591 AWO196591 BGK196591 BQG196591 CAC196591 CJY196591 CTU196591 DDQ196591 DNM196591 DXI196591 EHE196591 ERA196591 FAW196591 FKS196591 FUO196591 GEK196591 GOG196591 GYC196591 HHY196591 HRU196591 IBQ196591 ILM196591 IVI196591 JFE196591 JPA196591 JYW196591 KIS196591 KSO196591 LCK196591 LMG196591 LWC196591 MFY196591 MPU196591 MZQ196591 NJM196591 NTI196591 ODE196591 ONA196591 OWW196591 PGS196591 PQO196591 QAK196591 QKG196591 QUC196591 RDY196591 RNU196591 RXQ196591 SHM196591 SRI196591 TBE196591 TLA196591 TUW196591 UES196591 UOO196591 UYK196591 VIG196591 VSC196591 WBY196591 WLU196591 WVQ196591 H262127:I262127 JE262127 TA262127 ACW262127 AMS262127 AWO262127 BGK262127 BQG262127 CAC262127 CJY262127 CTU262127 DDQ262127 DNM262127 DXI262127 EHE262127 ERA262127 FAW262127 FKS262127 FUO262127 GEK262127 GOG262127 GYC262127 HHY262127 HRU262127 IBQ262127 ILM262127 IVI262127 JFE262127 JPA262127 JYW262127 KIS262127 KSO262127 LCK262127 LMG262127 LWC262127 MFY262127 MPU262127 MZQ262127 NJM262127 NTI262127 ODE262127 ONA262127 OWW262127 PGS262127 PQO262127 QAK262127 QKG262127 QUC262127 RDY262127 RNU262127 RXQ262127 SHM262127 SRI262127 TBE262127 TLA262127 TUW262127 UES262127 UOO262127 UYK262127 VIG262127 VSC262127 WBY262127 WLU262127 WVQ262127 H327663:I327663 JE327663 TA327663 ACW327663 AMS327663 AWO327663 BGK327663 BQG327663 CAC327663 CJY327663 CTU327663 DDQ327663 DNM327663 DXI327663 EHE327663 ERA327663 FAW327663 FKS327663 FUO327663 GEK327663 GOG327663 GYC327663 HHY327663 HRU327663 IBQ327663 ILM327663 IVI327663 JFE327663 JPA327663 JYW327663 KIS327663 KSO327663 LCK327663 LMG327663 LWC327663 MFY327663 MPU327663 MZQ327663 NJM327663 NTI327663 ODE327663 ONA327663 OWW327663 PGS327663 PQO327663 QAK327663 QKG327663 QUC327663 RDY327663 RNU327663 RXQ327663 SHM327663 SRI327663 TBE327663 TLA327663 TUW327663 UES327663 UOO327663 UYK327663 VIG327663 VSC327663 WBY327663 WLU327663 WVQ327663 H393199:I393199 JE393199 TA393199 ACW393199 AMS393199 AWO393199 BGK393199 BQG393199 CAC393199 CJY393199 CTU393199 DDQ393199 DNM393199 DXI393199 EHE393199 ERA393199 FAW393199 FKS393199 FUO393199 GEK393199 GOG393199 GYC393199 HHY393199 HRU393199 IBQ393199 ILM393199 IVI393199 JFE393199 JPA393199 JYW393199 KIS393199 KSO393199 LCK393199 LMG393199 LWC393199 MFY393199 MPU393199 MZQ393199 NJM393199 NTI393199 ODE393199 ONA393199 OWW393199 PGS393199 PQO393199 QAK393199 QKG393199 QUC393199 RDY393199 RNU393199 RXQ393199 SHM393199 SRI393199 TBE393199 TLA393199 TUW393199 UES393199 UOO393199 UYK393199 VIG393199 VSC393199 WBY393199 WLU393199 WVQ393199 H458735:I458735 JE458735 TA458735 ACW458735 AMS458735 AWO458735 BGK458735 BQG458735 CAC458735 CJY458735 CTU458735 DDQ458735 DNM458735 DXI458735 EHE458735 ERA458735 FAW458735 FKS458735 FUO458735 GEK458735 GOG458735 GYC458735 HHY458735 HRU458735 IBQ458735 ILM458735 IVI458735 JFE458735 JPA458735 JYW458735 KIS458735 KSO458735 LCK458735 LMG458735 LWC458735 MFY458735 MPU458735 MZQ458735 NJM458735 NTI458735 ODE458735 ONA458735 OWW458735 PGS458735 PQO458735 QAK458735 QKG458735 QUC458735 RDY458735 RNU458735 RXQ458735 SHM458735 SRI458735 TBE458735 TLA458735 TUW458735 UES458735 UOO458735 UYK458735 VIG458735 VSC458735 WBY458735 WLU458735 WVQ458735 H524271:I524271 JE524271 TA524271 ACW524271 AMS524271 AWO524271 BGK524271 BQG524271 CAC524271 CJY524271 CTU524271 DDQ524271 DNM524271 DXI524271 EHE524271 ERA524271 FAW524271 FKS524271 FUO524271 GEK524271 GOG524271 GYC524271 HHY524271 HRU524271 IBQ524271 ILM524271 IVI524271 JFE524271 JPA524271 JYW524271 KIS524271 KSO524271 LCK524271 LMG524271 LWC524271 MFY524271 MPU524271 MZQ524271 NJM524271 NTI524271 ODE524271 ONA524271 OWW524271 PGS524271 PQO524271 QAK524271 QKG524271 QUC524271 RDY524271 RNU524271 RXQ524271 SHM524271 SRI524271 TBE524271 TLA524271 TUW524271 UES524271 UOO524271 UYK524271 VIG524271 VSC524271 WBY524271 WLU524271 WVQ524271 H589807:I589807 JE589807 TA589807 ACW589807 AMS589807 AWO589807 BGK589807 BQG589807 CAC589807 CJY589807 CTU589807 DDQ589807 DNM589807 DXI589807 EHE589807 ERA589807 FAW589807 FKS589807 FUO589807 GEK589807 GOG589807 GYC589807 HHY589807 HRU589807 IBQ589807 ILM589807 IVI589807 JFE589807 JPA589807 JYW589807 KIS589807 KSO589807 LCK589807 LMG589807 LWC589807 MFY589807 MPU589807 MZQ589807 NJM589807 NTI589807 ODE589807 ONA589807 OWW589807 PGS589807 PQO589807 QAK589807 QKG589807 QUC589807 RDY589807 RNU589807 RXQ589807 SHM589807 SRI589807 TBE589807 TLA589807 TUW589807 UES589807 UOO589807 UYK589807 VIG589807 VSC589807 WBY589807 WLU589807 WVQ589807 H655343:I655343 JE655343 TA655343 ACW655343 AMS655343 AWO655343 BGK655343 BQG655343 CAC655343 CJY655343 CTU655343 DDQ655343 DNM655343 DXI655343 EHE655343 ERA655343 FAW655343 FKS655343 FUO655343 GEK655343 GOG655343 GYC655343 HHY655343 HRU655343 IBQ655343 ILM655343 IVI655343 JFE655343 JPA655343 JYW655343 KIS655343 KSO655343 LCK655343 LMG655343 LWC655343 MFY655343 MPU655343 MZQ655343 NJM655343 NTI655343 ODE655343 ONA655343 OWW655343 PGS655343 PQO655343 QAK655343 QKG655343 QUC655343 RDY655343 RNU655343 RXQ655343 SHM655343 SRI655343 TBE655343 TLA655343 TUW655343 UES655343 UOO655343 UYK655343 VIG655343 VSC655343 WBY655343 WLU655343 WVQ655343 H720879:I720879 JE720879 TA720879 ACW720879 AMS720879 AWO720879 BGK720879 BQG720879 CAC720879 CJY720879 CTU720879 DDQ720879 DNM720879 DXI720879 EHE720879 ERA720879 FAW720879 FKS720879 FUO720879 GEK720879 GOG720879 GYC720879 HHY720879 HRU720879 IBQ720879 ILM720879 IVI720879 JFE720879 JPA720879 JYW720879 KIS720879 KSO720879 LCK720879 LMG720879 LWC720879 MFY720879 MPU720879 MZQ720879 NJM720879 NTI720879 ODE720879 ONA720879 OWW720879 PGS720879 PQO720879 QAK720879 QKG720879 QUC720879 RDY720879 RNU720879 RXQ720879 SHM720879 SRI720879 TBE720879 TLA720879 TUW720879 UES720879 UOO720879 UYK720879 VIG720879 VSC720879 WBY720879 WLU720879 WVQ720879 H786415:I786415 JE786415 TA786415 ACW786415 AMS786415 AWO786415 BGK786415 BQG786415 CAC786415 CJY786415 CTU786415 DDQ786415 DNM786415 DXI786415 EHE786415 ERA786415 FAW786415 FKS786415 FUO786415 GEK786415 GOG786415 GYC786415 HHY786415 HRU786415 IBQ786415 ILM786415 IVI786415 JFE786415 JPA786415 JYW786415 KIS786415 KSO786415 LCK786415 LMG786415 LWC786415 MFY786415 MPU786415 MZQ786415 NJM786415 NTI786415 ODE786415 ONA786415 OWW786415 PGS786415 PQO786415 QAK786415 QKG786415 QUC786415 RDY786415 RNU786415 RXQ786415 SHM786415 SRI786415 TBE786415 TLA786415 TUW786415 UES786415 UOO786415 UYK786415 VIG786415 VSC786415 WBY786415 WLU786415 WVQ786415 H851951:I851951 JE851951 TA851951 ACW851951 AMS851951 AWO851951 BGK851951 BQG851951 CAC851951 CJY851951 CTU851951 DDQ851951 DNM851951 DXI851951 EHE851951 ERA851951 FAW851951 FKS851951 FUO851951 GEK851951 GOG851951 GYC851951 HHY851951 HRU851951 IBQ851951 ILM851951 IVI851951 JFE851951 JPA851951 JYW851951 KIS851951 KSO851951 LCK851951 LMG851951 LWC851951 MFY851951 MPU851951 MZQ851951 NJM851951 NTI851951 ODE851951 ONA851951 OWW851951 PGS851951 PQO851951 QAK851951 QKG851951 QUC851951 RDY851951 RNU851951 RXQ851951 SHM851951 SRI851951 TBE851951 TLA851951 TUW851951 UES851951 UOO851951 UYK851951 VIG851951 VSC851951 WBY851951 WLU851951 WVQ851951 H917487:I917487 JE917487 TA917487 ACW917487 AMS917487 AWO917487 BGK917487 BQG917487 CAC917487 CJY917487 CTU917487 DDQ917487 DNM917487 DXI917487 EHE917487 ERA917487 FAW917487 FKS917487 FUO917487 GEK917487 GOG917487 GYC917487 HHY917487 HRU917487 IBQ917487 ILM917487 IVI917487 JFE917487 JPA917487 JYW917487 KIS917487 KSO917487 LCK917487 LMG917487 LWC917487 MFY917487 MPU917487 MZQ917487 NJM917487 NTI917487 ODE917487 ONA917487 OWW917487 PGS917487 PQO917487 QAK917487 QKG917487 QUC917487 RDY917487 RNU917487 RXQ917487 SHM917487 SRI917487 TBE917487 TLA917487 TUW917487 UES917487 UOO917487 UYK917487 VIG917487 VSC917487 WBY917487 WLU917487 WVQ917487 H983023:I983023 JE983023 TA983023 ACW983023 AMS983023 AWO983023 BGK983023 BQG983023 CAC983023 CJY983023 CTU983023 DDQ983023 DNM983023 DXI983023 EHE983023 ERA983023 FAW983023 FKS983023 FUO983023 GEK983023 GOG983023 GYC983023 HHY983023 HRU983023 IBQ983023 ILM983023 IVI983023 JFE983023 JPA983023 JYW983023 KIS983023 KSO983023 LCK983023 LMG983023 LWC983023 MFY983023 MPU983023 MZQ983023 NJM983023 NTI983023 ODE983023 ONA983023 OWW983023 PGS983023 PQO983023 QAK983023 QKG983023 QUC983023 RDY983023 RNU983023 RXQ983023 SHM983023 SRI983023 TBE983023 TLA983023 TUW983023 UES983023 UOO983023 UYK983023 VIG983023 VSC983023 WBY983023 WLU983023 JE31" xr:uid="{00000000-0002-0000-0200-00000B000000}">
      <formula1>$O$31:$R$31</formula1>
    </dataValidation>
    <dataValidation type="list" allowBlank="1" showInputMessage="1" showErrorMessage="1" sqref="WVQ983033 WBY983033 VSC983033 VIG983033 UYK983033 UOO983033 UES983033 TUW983033 TLA983033 TBE983033 SRI983033 SHM983033 RXQ983033 RNU983033 RDY983033 QUC983033 QKG983033 QAK983033 PQO983033 PGS983033 OWW983033 ONA983033 ODE983033 NTI983033 NJM983033 MZQ983033 MPU983033 MFY983033 LWC983033 LMG983033 LCK983033 KSO983033 KIS983033 JYW983033 JPA983033 JFE983033 IVI983033 ILM983033 IBQ983033 HRU983033 HHY983033 GYC983033 GOG983033 GEK983033 FUO983033 FKS983033 FAW983033 ERA983033 EHE983033 DXI983033 DNM983033 DDQ983033 CTU983033 CJY983033 CAC983033 BQG983033 BGK983033 AWO983033 AMS983033 ACW983033 TA983033 JE983033 H983033:I983033 WVQ917497 WLU917497 WBY917497 VSC917497 VIG917497 UYK917497 UOO917497 UES917497 TUW917497 TLA917497 TBE917497 SRI917497 SHM917497 RXQ917497 RNU917497 RDY917497 QUC917497 QKG917497 QAK917497 PQO917497 PGS917497 OWW917497 ONA917497 ODE917497 NTI917497 NJM917497 MZQ917497 MPU917497 MFY917497 LWC917497 LMG917497 LCK917497 KSO917497 KIS917497 JYW917497 JPA917497 JFE917497 IVI917497 ILM917497 IBQ917497 HRU917497 HHY917497 GYC917497 GOG917497 GEK917497 FUO917497 FKS917497 FAW917497 ERA917497 EHE917497 DXI917497 DNM917497 DDQ917497 CTU917497 CJY917497 CAC917497 BQG917497 BGK917497 AWO917497 AMS917497 ACW917497 TA917497 JE917497 H917497:I917497 WVQ851961 WLU851961 WBY851961 VSC851961 VIG851961 UYK851961 UOO851961 UES851961 TUW851961 TLA851961 TBE851961 SRI851961 SHM851961 RXQ851961 RNU851961 RDY851961 QUC851961 QKG851961 QAK851961 PQO851961 PGS851961 OWW851961 ONA851961 ODE851961 NTI851961 NJM851961 MZQ851961 MPU851961 MFY851961 LWC851961 LMG851961 LCK851961 KSO851961 KIS851961 JYW851961 JPA851961 JFE851961 IVI851961 ILM851961 IBQ851961 HRU851961 HHY851961 GYC851961 GOG851961 GEK851961 FUO851961 FKS851961 FAW851961 ERA851961 EHE851961 DXI851961 DNM851961 DDQ851961 CTU851961 CJY851961 CAC851961 BQG851961 BGK851961 AWO851961 AMS851961 ACW851961 TA851961 JE851961 H851961:I851961 WVQ786425 WLU786425 WBY786425 VSC786425 VIG786425 UYK786425 UOO786425 UES786425 TUW786425 TLA786425 TBE786425 SRI786425 SHM786425 RXQ786425 RNU786425 RDY786425 QUC786425 QKG786425 QAK786425 PQO786425 PGS786425 OWW786425 ONA786425 ODE786425 NTI786425 NJM786425 MZQ786425 MPU786425 MFY786425 LWC786425 LMG786425 LCK786425 KSO786425 KIS786425 JYW786425 JPA786425 JFE786425 IVI786425 ILM786425 IBQ786425 HRU786425 HHY786425 GYC786425 GOG786425 GEK786425 FUO786425 FKS786425 FAW786425 ERA786425 EHE786425 DXI786425 DNM786425 DDQ786425 CTU786425 CJY786425 CAC786425 BQG786425 BGK786425 AWO786425 AMS786425 ACW786425 TA786425 JE786425 H786425:I786425 WVQ720889 WLU720889 WBY720889 VSC720889 VIG720889 UYK720889 UOO720889 UES720889 TUW720889 TLA720889 TBE720889 SRI720889 SHM720889 RXQ720889 RNU720889 RDY720889 QUC720889 QKG720889 QAK720889 PQO720889 PGS720889 OWW720889 ONA720889 ODE720889 NTI720889 NJM720889 MZQ720889 MPU720889 MFY720889 LWC720889 LMG720889 LCK720889 KSO720889 KIS720889 JYW720889 JPA720889 JFE720889 IVI720889 ILM720889 IBQ720889 HRU720889 HHY720889 GYC720889 GOG720889 GEK720889 FUO720889 FKS720889 FAW720889 ERA720889 EHE720889 DXI720889 DNM720889 DDQ720889 CTU720889 CJY720889 CAC720889 BQG720889 BGK720889 AWO720889 AMS720889 ACW720889 TA720889 JE720889 H720889:I720889 WVQ655353 WLU655353 WBY655353 VSC655353 VIG655353 UYK655353 UOO655353 UES655353 TUW655353 TLA655353 TBE655353 SRI655353 SHM655353 RXQ655353 RNU655353 RDY655353 QUC655353 QKG655353 QAK655353 PQO655353 PGS655353 OWW655353 ONA655353 ODE655353 NTI655353 NJM655353 MZQ655353 MPU655353 MFY655353 LWC655353 LMG655353 LCK655353 KSO655353 KIS655353 JYW655353 JPA655353 JFE655353 IVI655353 ILM655353 IBQ655353 HRU655353 HHY655353 GYC655353 GOG655353 GEK655353 FUO655353 FKS655353 FAW655353 ERA655353 EHE655353 DXI655353 DNM655353 DDQ655353 CTU655353 CJY655353 CAC655353 BQG655353 BGK655353 AWO655353 AMS655353 ACW655353 TA655353 JE655353 H655353:I655353 WVQ589817 WLU589817 WBY589817 VSC589817 VIG589817 UYK589817 UOO589817 UES589817 TUW589817 TLA589817 TBE589817 SRI589817 SHM589817 RXQ589817 RNU589817 RDY589817 QUC589817 QKG589817 QAK589817 PQO589817 PGS589817 OWW589817 ONA589817 ODE589817 NTI589817 NJM589817 MZQ589817 MPU589817 MFY589817 LWC589817 LMG589817 LCK589817 KSO589817 KIS589817 JYW589817 JPA589817 JFE589817 IVI589817 ILM589817 IBQ589817 HRU589817 HHY589817 GYC589817 GOG589817 GEK589817 FUO589817 FKS589817 FAW589817 ERA589817 EHE589817 DXI589817 DNM589817 DDQ589817 CTU589817 CJY589817 CAC589817 BQG589817 BGK589817 AWO589817 AMS589817 ACW589817 TA589817 JE589817 H589817:I589817 WVQ524281 WLU524281 WBY524281 VSC524281 VIG524281 UYK524281 UOO524281 UES524281 TUW524281 TLA524281 TBE524281 SRI524281 SHM524281 RXQ524281 RNU524281 RDY524281 QUC524281 QKG524281 QAK524281 PQO524281 PGS524281 OWW524281 ONA524281 ODE524281 NTI524281 NJM524281 MZQ524281 MPU524281 MFY524281 LWC524281 LMG524281 LCK524281 KSO524281 KIS524281 JYW524281 JPA524281 JFE524281 IVI524281 ILM524281 IBQ524281 HRU524281 HHY524281 GYC524281 GOG524281 GEK524281 FUO524281 FKS524281 FAW524281 ERA524281 EHE524281 DXI524281 DNM524281 DDQ524281 CTU524281 CJY524281 CAC524281 BQG524281 BGK524281 AWO524281 AMS524281 ACW524281 TA524281 JE524281 H524281:I524281 WVQ458745 WLU458745 WBY458745 VSC458745 VIG458745 UYK458745 UOO458745 UES458745 TUW458745 TLA458745 TBE458745 SRI458745 SHM458745 RXQ458745 RNU458745 RDY458745 QUC458745 QKG458745 QAK458745 PQO458745 PGS458745 OWW458745 ONA458745 ODE458745 NTI458745 NJM458745 MZQ458745 MPU458745 MFY458745 LWC458745 LMG458745 LCK458745 KSO458745 KIS458745 JYW458745 JPA458745 JFE458745 IVI458745 ILM458745 IBQ458745 HRU458745 HHY458745 GYC458745 GOG458745 GEK458745 FUO458745 FKS458745 FAW458745 ERA458745 EHE458745 DXI458745 DNM458745 DDQ458745 CTU458745 CJY458745 CAC458745 BQG458745 BGK458745 AWO458745 AMS458745 ACW458745 TA458745 JE458745 H458745:I458745 WVQ393209 WLU393209 WBY393209 VSC393209 VIG393209 UYK393209 UOO393209 UES393209 TUW393209 TLA393209 TBE393209 SRI393209 SHM393209 RXQ393209 RNU393209 RDY393209 QUC393209 QKG393209 QAK393209 PQO393209 PGS393209 OWW393209 ONA393209 ODE393209 NTI393209 NJM393209 MZQ393209 MPU393209 MFY393209 LWC393209 LMG393209 LCK393209 KSO393209 KIS393209 JYW393209 JPA393209 JFE393209 IVI393209 ILM393209 IBQ393209 HRU393209 HHY393209 GYC393209 GOG393209 GEK393209 FUO393209 FKS393209 FAW393209 ERA393209 EHE393209 DXI393209 DNM393209 DDQ393209 CTU393209 CJY393209 CAC393209 BQG393209 BGK393209 AWO393209 AMS393209 ACW393209 TA393209 JE393209 H393209:I393209 WVQ327673 WLU327673 WBY327673 VSC327673 VIG327673 UYK327673 UOO327673 UES327673 TUW327673 TLA327673 TBE327673 SRI327673 SHM327673 RXQ327673 RNU327673 RDY327673 QUC327673 QKG327673 QAK327673 PQO327673 PGS327673 OWW327673 ONA327673 ODE327673 NTI327673 NJM327673 MZQ327673 MPU327673 MFY327673 LWC327673 LMG327673 LCK327673 KSO327673 KIS327673 JYW327673 JPA327673 JFE327673 IVI327673 ILM327673 IBQ327673 HRU327673 HHY327673 GYC327673 GOG327673 GEK327673 FUO327673 FKS327673 FAW327673 ERA327673 EHE327673 DXI327673 DNM327673 DDQ327673 CTU327673 CJY327673 CAC327673 BQG327673 BGK327673 AWO327673 AMS327673 ACW327673 TA327673 JE327673 H327673:I327673 WVQ262137 WLU262137 WBY262137 VSC262137 VIG262137 UYK262137 UOO262137 UES262137 TUW262137 TLA262137 TBE262137 SRI262137 SHM262137 RXQ262137 RNU262137 RDY262137 QUC262137 QKG262137 QAK262137 PQO262137 PGS262137 OWW262137 ONA262137 ODE262137 NTI262137 NJM262137 MZQ262137 MPU262137 MFY262137 LWC262137 LMG262137 LCK262137 KSO262137 KIS262137 JYW262137 JPA262137 JFE262137 IVI262137 ILM262137 IBQ262137 HRU262137 HHY262137 GYC262137 GOG262137 GEK262137 FUO262137 FKS262137 FAW262137 ERA262137 EHE262137 DXI262137 DNM262137 DDQ262137 CTU262137 CJY262137 CAC262137 BQG262137 BGK262137 AWO262137 AMS262137 ACW262137 TA262137 JE262137 H262137:I262137 WVQ196601 WLU196601 WBY196601 VSC196601 VIG196601 UYK196601 UOO196601 UES196601 TUW196601 TLA196601 TBE196601 SRI196601 SHM196601 RXQ196601 RNU196601 RDY196601 QUC196601 QKG196601 QAK196601 PQO196601 PGS196601 OWW196601 ONA196601 ODE196601 NTI196601 NJM196601 MZQ196601 MPU196601 MFY196601 LWC196601 LMG196601 LCK196601 KSO196601 KIS196601 JYW196601 JPA196601 JFE196601 IVI196601 ILM196601 IBQ196601 HRU196601 HHY196601 GYC196601 GOG196601 GEK196601 FUO196601 FKS196601 FAW196601 ERA196601 EHE196601 DXI196601 DNM196601 DDQ196601 CTU196601 CJY196601 CAC196601 BQG196601 BGK196601 AWO196601 AMS196601 ACW196601 TA196601 JE196601 H196601:I196601 WVQ131065 WLU131065 WBY131065 VSC131065 VIG131065 UYK131065 UOO131065 UES131065 TUW131065 TLA131065 TBE131065 SRI131065 SHM131065 RXQ131065 RNU131065 RDY131065 QUC131065 QKG131065 QAK131065 PQO131065 PGS131065 OWW131065 ONA131065 ODE131065 NTI131065 NJM131065 MZQ131065 MPU131065 MFY131065 LWC131065 LMG131065 LCK131065 KSO131065 KIS131065 JYW131065 JPA131065 JFE131065 IVI131065 ILM131065 IBQ131065 HRU131065 HHY131065 GYC131065 GOG131065 GEK131065 FUO131065 FKS131065 FAW131065 ERA131065 EHE131065 DXI131065 DNM131065 DDQ131065 CTU131065 CJY131065 CAC131065 BQG131065 BGK131065 AWO131065 AMS131065 ACW131065 TA131065 JE131065 H131065:I131065 WVQ65529 WLU65529 WBY65529 VSC65529 VIG65529 UYK65529 UOO65529 UES65529 TUW65529 TLA65529 TBE65529 SRI65529 SHM65529 RXQ65529 RNU65529 RDY65529 QUC65529 QKG65529 QAK65529 PQO65529 PGS65529 OWW65529 ONA65529 ODE65529 NTI65529 NJM65529 MZQ65529 MPU65529 MFY65529 LWC65529 LMG65529 LCK65529 KSO65529 KIS65529 JYW65529 JPA65529 JFE65529 IVI65529 ILM65529 IBQ65529 HRU65529 HHY65529 GYC65529 GOG65529 GEK65529 FUO65529 FKS65529 FAW65529 ERA65529 EHE65529 DXI65529 DNM65529 DDQ65529 CTU65529 CJY65529 CAC65529 BQG65529 BGK65529 AWO65529 AMS65529 ACW65529 TA65529 JE65529 H65529:I65529 WVQ42 WLU42 WBY42 VSC42 VIG42 UYK42 UOO42 UES42 TUW42 TLA42 TBE42 SRI42 SHM42 RXQ42 RNU42 RDY42 QUC42 QKG42 QAK42 PQO42 PGS42 OWW42 ONA42 ODE42 NTI42 NJM42 MZQ42 MPU42 MFY42 LWC42 LMG42 LCK42 KSO42 KIS42 JYW42 JPA42 JFE42 IVI42 ILM42 IBQ42 HRU42 HHY42 GYC42 GOG42 GEK42 FUO42 FKS42 FAW42 ERA42 EHE42 DXI42 DNM42 DDQ42 CTU42 CJY42 CAC42 BQG42 BGK42 AWO42 AMS42 ACW42 TA42 JE42 WLU983033" xr:uid="{00000000-0002-0000-0200-00000C000000}">
      <formula1>$O$42:$R$42</formula1>
    </dataValidation>
    <dataValidation type="list" operator="equal" allowBlank="1" showInputMessage="1" showErrorMessage="1" sqref="J65555 WVR983059 WLV983059 WBZ983059 VSD983059 VIH983059 UYL983059 UOP983059 UET983059 TUX983059 TLB983059 TBF983059 SRJ983059 SHN983059 RXR983059 RNV983059 RDZ983059 QUD983059 QKH983059 QAL983059 PQP983059 PGT983059 OWX983059 ONB983059 ODF983059 NTJ983059 NJN983059 MZR983059 MPV983059 MFZ983059 LWD983059 LMH983059 LCL983059 KSP983059 KIT983059 JYX983059 JPB983059 JFF983059 IVJ983059 ILN983059 IBR983059 HRV983059 HHZ983059 GYD983059 GOH983059 GEL983059 FUP983059 FKT983059 FAX983059 ERB983059 EHF983059 DXJ983059 DNN983059 DDR983059 CTV983059 CJZ983059 CAD983059 BQH983059 BGL983059 AWP983059 AMT983059 ACX983059 TB983059 JF983059 J983059 WVR917523 WLV917523 WBZ917523 VSD917523 VIH917523 UYL917523 UOP917523 UET917523 TUX917523 TLB917523 TBF917523 SRJ917523 SHN917523 RXR917523 RNV917523 RDZ917523 QUD917523 QKH917523 QAL917523 PQP917523 PGT917523 OWX917523 ONB917523 ODF917523 NTJ917523 NJN917523 MZR917523 MPV917523 MFZ917523 LWD917523 LMH917523 LCL917523 KSP917523 KIT917523 JYX917523 JPB917523 JFF917523 IVJ917523 ILN917523 IBR917523 HRV917523 HHZ917523 GYD917523 GOH917523 GEL917523 FUP917523 FKT917523 FAX917523 ERB917523 EHF917523 DXJ917523 DNN917523 DDR917523 CTV917523 CJZ917523 CAD917523 BQH917523 BGL917523 AWP917523 AMT917523 ACX917523 TB917523 JF917523 J917523 WVR851987 WLV851987 WBZ851987 VSD851987 VIH851987 UYL851987 UOP851987 UET851987 TUX851987 TLB851987 TBF851987 SRJ851987 SHN851987 RXR851987 RNV851987 RDZ851987 QUD851987 QKH851987 QAL851987 PQP851987 PGT851987 OWX851987 ONB851987 ODF851987 NTJ851987 NJN851987 MZR851987 MPV851987 MFZ851987 LWD851987 LMH851987 LCL851987 KSP851987 KIT851987 JYX851987 JPB851987 JFF851987 IVJ851987 ILN851987 IBR851987 HRV851987 HHZ851987 GYD851987 GOH851987 GEL851987 FUP851987 FKT851987 FAX851987 ERB851987 EHF851987 DXJ851987 DNN851987 DDR851987 CTV851987 CJZ851987 CAD851987 BQH851987 BGL851987 AWP851987 AMT851987 ACX851987 TB851987 JF851987 J851987 WVR786451 WLV786451 WBZ786451 VSD786451 VIH786451 UYL786451 UOP786451 UET786451 TUX786451 TLB786451 TBF786451 SRJ786451 SHN786451 RXR786451 RNV786451 RDZ786451 QUD786451 QKH786451 QAL786451 PQP786451 PGT786451 OWX786451 ONB786451 ODF786451 NTJ786451 NJN786451 MZR786451 MPV786451 MFZ786451 LWD786451 LMH786451 LCL786451 KSP786451 KIT786451 JYX786451 JPB786451 JFF786451 IVJ786451 ILN786451 IBR786451 HRV786451 HHZ786451 GYD786451 GOH786451 GEL786451 FUP786451 FKT786451 FAX786451 ERB786451 EHF786451 DXJ786451 DNN786451 DDR786451 CTV786451 CJZ786451 CAD786451 BQH786451 BGL786451 AWP786451 AMT786451 ACX786451 TB786451 JF786451 J786451 WVR720915 WLV720915 WBZ720915 VSD720915 VIH720915 UYL720915 UOP720915 UET720915 TUX720915 TLB720915 TBF720915 SRJ720915 SHN720915 RXR720915 RNV720915 RDZ720915 QUD720915 QKH720915 QAL720915 PQP720915 PGT720915 OWX720915 ONB720915 ODF720915 NTJ720915 NJN720915 MZR720915 MPV720915 MFZ720915 LWD720915 LMH720915 LCL720915 KSP720915 KIT720915 JYX720915 JPB720915 JFF720915 IVJ720915 ILN720915 IBR720915 HRV720915 HHZ720915 GYD720915 GOH720915 GEL720915 FUP720915 FKT720915 FAX720915 ERB720915 EHF720915 DXJ720915 DNN720915 DDR720915 CTV720915 CJZ720915 CAD720915 BQH720915 BGL720915 AWP720915 AMT720915 ACX720915 TB720915 JF720915 J720915 WVR655379 WLV655379 WBZ655379 VSD655379 VIH655379 UYL655379 UOP655379 UET655379 TUX655379 TLB655379 TBF655379 SRJ655379 SHN655379 RXR655379 RNV655379 RDZ655379 QUD655379 QKH655379 QAL655379 PQP655379 PGT655379 OWX655379 ONB655379 ODF655379 NTJ655379 NJN655379 MZR655379 MPV655379 MFZ655379 LWD655379 LMH655379 LCL655379 KSP655379 KIT655379 JYX655379 JPB655379 JFF655379 IVJ655379 ILN655379 IBR655379 HRV655379 HHZ655379 GYD655379 GOH655379 GEL655379 FUP655379 FKT655379 FAX655379 ERB655379 EHF655379 DXJ655379 DNN655379 DDR655379 CTV655379 CJZ655379 CAD655379 BQH655379 BGL655379 AWP655379 AMT655379 ACX655379 TB655379 JF655379 J655379 WVR589843 WLV589843 WBZ589843 VSD589843 VIH589843 UYL589843 UOP589843 UET589843 TUX589843 TLB589843 TBF589843 SRJ589843 SHN589843 RXR589843 RNV589843 RDZ589843 QUD589843 QKH589843 QAL589843 PQP589843 PGT589843 OWX589843 ONB589843 ODF589843 NTJ589843 NJN589843 MZR589843 MPV589843 MFZ589843 LWD589843 LMH589843 LCL589843 KSP589843 KIT589843 JYX589843 JPB589843 JFF589843 IVJ589843 ILN589843 IBR589843 HRV589843 HHZ589843 GYD589843 GOH589843 GEL589843 FUP589843 FKT589843 FAX589843 ERB589843 EHF589843 DXJ589843 DNN589843 DDR589843 CTV589843 CJZ589843 CAD589843 BQH589843 BGL589843 AWP589843 AMT589843 ACX589843 TB589843 JF589843 J589843 WVR524307 WLV524307 WBZ524307 VSD524307 VIH524307 UYL524307 UOP524307 UET524307 TUX524307 TLB524307 TBF524307 SRJ524307 SHN524307 RXR524307 RNV524307 RDZ524307 QUD524307 QKH524307 QAL524307 PQP524307 PGT524307 OWX524307 ONB524307 ODF524307 NTJ524307 NJN524307 MZR524307 MPV524307 MFZ524307 LWD524307 LMH524307 LCL524307 KSP524307 KIT524307 JYX524307 JPB524307 JFF524307 IVJ524307 ILN524307 IBR524307 HRV524307 HHZ524307 GYD524307 GOH524307 GEL524307 FUP524307 FKT524307 FAX524307 ERB524307 EHF524307 DXJ524307 DNN524307 DDR524307 CTV524307 CJZ524307 CAD524307 BQH524307 BGL524307 AWP524307 AMT524307 ACX524307 TB524307 JF524307 J524307 WVR458771 WLV458771 WBZ458771 VSD458771 VIH458771 UYL458771 UOP458771 UET458771 TUX458771 TLB458771 TBF458771 SRJ458771 SHN458771 RXR458771 RNV458771 RDZ458771 QUD458771 QKH458771 QAL458771 PQP458771 PGT458771 OWX458771 ONB458771 ODF458771 NTJ458771 NJN458771 MZR458771 MPV458771 MFZ458771 LWD458771 LMH458771 LCL458771 KSP458771 KIT458771 JYX458771 JPB458771 JFF458771 IVJ458771 ILN458771 IBR458771 HRV458771 HHZ458771 GYD458771 GOH458771 GEL458771 FUP458771 FKT458771 FAX458771 ERB458771 EHF458771 DXJ458771 DNN458771 DDR458771 CTV458771 CJZ458771 CAD458771 BQH458771 BGL458771 AWP458771 AMT458771 ACX458771 TB458771 JF458771 J458771 WVR393235 WLV393235 WBZ393235 VSD393235 VIH393235 UYL393235 UOP393235 UET393235 TUX393235 TLB393235 TBF393235 SRJ393235 SHN393235 RXR393235 RNV393235 RDZ393235 QUD393235 QKH393235 QAL393235 PQP393235 PGT393235 OWX393235 ONB393235 ODF393235 NTJ393235 NJN393235 MZR393235 MPV393235 MFZ393235 LWD393235 LMH393235 LCL393235 KSP393235 KIT393235 JYX393235 JPB393235 JFF393235 IVJ393235 ILN393235 IBR393235 HRV393235 HHZ393235 GYD393235 GOH393235 GEL393235 FUP393235 FKT393235 FAX393235 ERB393235 EHF393235 DXJ393235 DNN393235 DDR393235 CTV393235 CJZ393235 CAD393235 BQH393235 BGL393235 AWP393235 AMT393235 ACX393235 TB393235 JF393235 J393235 WVR327699 WLV327699 WBZ327699 VSD327699 VIH327699 UYL327699 UOP327699 UET327699 TUX327699 TLB327699 TBF327699 SRJ327699 SHN327699 RXR327699 RNV327699 RDZ327699 QUD327699 QKH327699 QAL327699 PQP327699 PGT327699 OWX327699 ONB327699 ODF327699 NTJ327699 NJN327699 MZR327699 MPV327699 MFZ327699 LWD327699 LMH327699 LCL327699 KSP327699 KIT327699 JYX327699 JPB327699 JFF327699 IVJ327699 ILN327699 IBR327699 HRV327699 HHZ327699 GYD327699 GOH327699 GEL327699 FUP327699 FKT327699 FAX327699 ERB327699 EHF327699 DXJ327699 DNN327699 DDR327699 CTV327699 CJZ327699 CAD327699 BQH327699 BGL327699 AWP327699 AMT327699 ACX327699 TB327699 JF327699 J327699 WVR262163 WLV262163 WBZ262163 VSD262163 VIH262163 UYL262163 UOP262163 UET262163 TUX262163 TLB262163 TBF262163 SRJ262163 SHN262163 RXR262163 RNV262163 RDZ262163 QUD262163 QKH262163 QAL262163 PQP262163 PGT262163 OWX262163 ONB262163 ODF262163 NTJ262163 NJN262163 MZR262163 MPV262163 MFZ262163 LWD262163 LMH262163 LCL262163 KSP262163 KIT262163 JYX262163 JPB262163 JFF262163 IVJ262163 ILN262163 IBR262163 HRV262163 HHZ262163 GYD262163 GOH262163 GEL262163 FUP262163 FKT262163 FAX262163 ERB262163 EHF262163 DXJ262163 DNN262163 DDR262163 CTV262163 CJZ262163 CAD262163 BQH262163 BGL262163 AWP262163 AMT262163 ACX262163 TB262163 JF262163 J262163 WVR196627 WLV196627 WBZ196627 VSD196627 VIH196627 UYL196627 UOP196627 UET196627 TUX196627 TLB196627 TBF196627 SRJ196627 SHN196627 RXR196627 RNV196627 RDZ196627 QUD196627 QKH196627 QAL196627 PQP196627 PGT196627 OWX196627 ONB196627 ODF196627 NTJ196627 NJN196627 MZR196627 MPV196627 MFZ196627 LWD196627 LMH196627 LCL196627 KSP196627 KIT196627 JYX196627 JPB196627 JFF196627 IVJ196627 ILN196627 IBR196627 HRV196627 HHZ196627 GYD196627 GOH196627 GEL196627 FUP196627 FKT196627 FAX196627 ERB196627 EHF196627 DXJ196627 DNN196627 DDR196627 CTV196627 CJZ196627 CAD196627 BQH196627 BGL196627 AWP196627 AMT196627 ACX196627 TB196627 JF196627 J196627 WVR131091 WLV131091 WBZ131091 VSD131091 VIH131091 UYL131091 UOP131091 UET131091 TUX131091 TLB131091 TBF131091 SRJ131091 SHN131091 RXR131091 RNV131091 RDZ131091 QUD131091 QKH131091 QAL131091 PQP131091 PGT131091 OWX131091 ONB131091 ODF131091 NTJ131091 NJN131091 MZR131091 MPV131091 MFZ131091 LWD131091 LMH131091 LCL131091 KSP131091 KIT131091 JYX131091 JPB131091 JFF131091 IVJ131091 ILN131091 IBR131091 HRV131091 HHZ131091 GYD131091 GOH131091 GEL131091 FUP131091 FKT131091 FAX131091 ERB131091 EHF131091 DXJ131091 DNN131091 DDR131091 CTV131091 CJZ131091 CAD131091 BQH131091 BGL131091 AWP131091 AMT131091 ACX131091 TB131091 JF131091 J131091 WVR65555 WLV65555 WBZ65555 VSD65555 VIH65555 UYL65555 UOP65555 UET65555 TUX65555 TLB65555 TBF65555 SRJ65555 SHN65555 RXR65555 RNV65555 RDZ65555 QUD65555 QKH65555 QAL65555 PQP65555 PGT65555 OWX65555 ONB65555 ODF65555 NTJ65555 NJN65555 MZR65555 MPV65555 MFZ65555 LWD65555 LMH65555 LCL65555 KSP65555 KIT65555 JYX65555 JPB65555 JFF65555 IVJ65555 ILN65555 IBR65555 HRV65555 HHZ65555 GYD65555 GOH65555 GEL65555 FUP65555 FKT65555 FAX65555 ERB65555 EHF65555 DXJ65555 DNN65555 DDR65555 CTV65555 CJZ65555 CAD65555 BQH65555 BGL65555 AWP65555 AMT65555 ACX65555 TB65555 JF65555" xr:uid="{00000000-0002-0000-0200-00000D000000}">
      <formula1>#REF!</formula1>
    </dataValidation>
    <dataValidation type="list" allowBlank="1" showInputMessage="1" showErrorMessage="1" sqref="WVQ983042 WBY983042 VSC983042 VIG983042 UYK983042 UOO983042 UES983042 TUW983042 TLA983042 TBE983042 SRI983042 SHM983042 RXQ983042 RNU983042 RDY983042 QUC983042 QKG983042 QAK983042 PQO983042 PGS983042 OWW983042 ONA983042 ODE983042 NTI983042 NJM983042 MZQ983042 MPU983042 MFY983042 LWC983042 LMG983042 LCK983042 KSO983042 KIS983042 JYW983042 JPA983042 JFE983042 IVI983042 ILM983042 IBQ983042 HRU983042 HHY983042 GYC983042 GOG983042 GEK983042 FUO983042 FKS983042 FAW983042 ERA983042 EHE983042 DXI983042 DNM983042 DDQ983042 CTU983042 CJY983042 CAC983042 BQG983042 BGK983042 AWO983042 AMS983042 ACW983042 TA983042 JE983042 H983042:I983042 WVQ917506 WLU917506 WBY917506 VSC917506 VIG917506 UYK917506 UOO917506 UES917506 TUW917506 TLA917506 TBE917506 SRI917506 SHM917506 RXQ917506 RNU917506 RDY917506 QUC917506 QKG917506 QAK917506 PQO917506 PGS917506 OWW917506 ONA917506 ODE917506 NTI917506 NJM917506 MZQ917506 MPU917506 MFY917506 LWC917506 LMG917506 LCK917506 KSO917506 KIS917506 JYW917506 JPA917506 JFE917506 IVI917506 ILM917506 IBQ917506 HRU917506 HHY917506 GYC917506 GOG917506 GEK917506 FUO917506 FKS917506 FAW917506 ERA917506 EHE917506 DXI917506 DNM917506 DDQ917506 CTU917506 CJY917506 CAC917506 BQG917506 BGK917506 AWO917506 AMS917506 ACW917506 TA917506 JE917506 H917506:I917506 WVQ851970 WLU851970 WBY851970 VSC851970 VIG851970 UYK851970 UOO851970 UES851970 TUW851970 TLA851970 TBE851970 SRI851970 SHM851970 RXQ851970 RNU851970 RDY851970 QUC851970 QKG851970 QAK851970 PQO851970 PGS851970 OWW851970 ONA851970 ODE851970 NTI851970 NJM851970 MZQ851970 MPU851970 MFY851970 LWC851970 LMG851970 LCK851970 KSO851970 KIS851970 JYW851970 JPA851970 JFE851970 IVI851970 ILM851970 IBQ851970 HRU851970 HHY851970 GYC851970 GOG851970 GEK851970 FUO851970 FKS851970 FAW851970 ERA851970 EHE851970 DXI851970 DNM851970 DDQ851970 CTU851970 CJY851970 CAC851970 BQG851970 BGK851970 AWO851970 AMS851970 ACW851970 TA851970 JE851970 H851970:I851970 WVQ786434 WLU786434 WBY786434 VSC786434 VIG786434 UYK786434 UOO786434 UES786434 TUW786434 TLA786434 TBE786434 SRI786434 SHM786434 RXQ786434 RNU786434 RDY786434 QUC786434 QKG786434 QAK786434 PQO786434 PGS786434 OWW786434 ONA786434 ODE786434 NTI786434 NJM786434 MZQ786434 MPU786434 MFY786434 LWC786434 LMG786434 LCK786434 KSO786434 KIS786434 JYW786434 JPA786434 JFE786434 IVI786434 ILM786434 IBQ786434 HRU786434 HHY786434 GYC786434 GOG786434 GEK786434 FUO786434 FKS786434 FAW786434 ERA786434 EHE786434 DXI786434 DNM786434 DDQ786434 CTU786434 CJY786434 CAC786434 BQG786434 BGK786434 AWO786434 AMS786434 ACW786434 TA786434 JE786434 H786434:I786434 WVQ720898 WLU720898 WBY720898 VSC720898 VIG720898 UYK720898 UOO720898 UES720898 TUW720898 TLA720898 TBE720898 SRI720898 SHM720898 RXQ720898 RNU720898 RDY720898 QUC720898 QKG720898 QAK720898 PQO720898 PGS720898 OWW720898 ONA720898 ODE720898 NTI720898 NJM720898 MZQ720898 MPU720898 MFY720898 LWC720898 LMG720898 LCK720898 KSO720898 KIS720898 JYW720898 JPA720898 JFE720898 IVI720898 ILM720898 IBQ720898 HRU720898 HHY720898 GYC720898 GOG720898 GEK720898 FUO720898 FKS720898 FAW720898 ERA720898 EHE720898 DXI720898 DNM720898 DDQ720898 CTU720898 CJY720898 CAC720898 BQG720898 BGK720898 AWO720898 AMS720898 ACW720898 TA720898 JE720898 H720898:I720898 WVQ655362 WLU655362 WBY655362 VSC655362 VIG655362 UYK655362 UOO655362 UES655362 TUW655362 TLA655362 TBE655362 SRI655362 SHM655362 RXQ655362 RNU655362 RDY655362 QUC655362 QKG655362 QAK655362 PQO655362 PGS655362 OWW655362 ONA655362 ODE655362 NTI655362 NJM655362 MZQ655362 MPU655362 MFY655362 LWC655362 LMG655362 LCK655362 KSO655362 KIS655362 JYW655362 JPA655362 JFE655362 IVI655362 ILM655362 IBQ655362 HRU655362 HHY655362 GYC655362 GOG655362 GEK655362 FUO655362 FKS655362 FAW655362 ERA655362 EHE655362 DXI655362 DNM655362 DDQ655362 CTU655362 CJY655362 CAC655362 BQG655362 BGK655362 AWO655362 AMS655362 ACW655362 TA655362 JE655362 H655362:I655362 WVQ589826 WLU589826 WBY589826 VSC589826 VIG589826 UYK589826 UOO589826 UES589826 TUW589826 TLA589826 TBE589826 SRI589826 SHM589826 RXQ589826 RNU589826 RDY589826 QUC589826 QKG589826 QAK589826 PQO589826 PGS589826 OWW589826 ONA589826 ODE589826 NTI589826 NJM589826 MZQ589826 MPU589826 MFY589826 LWC589826 LMG589826 LCK589826 KSO589826 KIS589826 JYW589826 JPA589826 JFE589826 IVI589826 ILM589826 IBQ589826 HRU589826 HHY589826 GYC589826 GOG589826 GEK589826 FUO589826 FKS589826 FAW589826 ERA589826 EHE589826 DXI589826 DNM589826 DDQ589826 CTU589826 CJY589826 CAC589826 BQG589826 BGK589826 AWO589826 AMS589826 ACW589826 TA589826 JE589826 H589826:I589826 WVQ524290 WLU524290 WBY524290 VSC524290 VIG524290 UYK524290 UOO524290 UES524290 TUW524290 TLA524290 TBE524290 SRI524290 SHM524290 RXQ524290 RNU524290 RDY524290 QUC524290 QKG524290 QAK524290 PQO524290 PGS524290 OWW524290 ONA524290 ODE524290 NTI524290 NJM524290 MZQ524290 MPU524290 MFY524290 LWC524290 LMG524290 LCK524290 KSO524290 KIS524290 JYW524290 JPA524290 JFE524290 IVI524290 ILM524290 IBQ524290 HRU524290 HHY524290 GYC524290 GOG524290 GEK524290 FUO524290 FKS524290 FAW524290 ERA524290 EHE524290 DXI524290 DNM524290 DDQ524290 CTU524290 CJY524290 CAC524290 BQG524290 BGK524290 AWO524290 AMS524290 ACW524290 TA524290 JE524290 H524290:I524290 WVQ458754 WLU458754 WBY458754 VSC458754 VIG458754 UYK458754 UOO458754 UES458754 TUW458754 TLA458754 TBE458754 SRI458754 SHM458754 RXQ458754 RNU458754 RDY458754 QUC458754 QKG458754 QAK458754 PQO458754 PGS458754 OWW458754 ONA458754 ODE458754 NTI458754 NJM458754 MZQ458754 MPU458754 MFY458754 LWC458754 LMG458754 LCK458754 KSO458754 KIS458754 JYW458754 JPA458754 JFE458754 IVI458754 ILM458754 IBQ458754 HRU458754 HHY458754 GYC458754 GOG458754 GEK458754 FUO458754 FKS458754 FAW458754 ERA458754 EHE458754 DXI458754 DNM458754 DDQ458754 CTU458754 CJY458754 CAC458754 BQG458754 BGK458754 AWO458754 AMS458754 ACW458754 TA458754 JE458754 H458754:I458754 WVQ393218 WLU393218 WBY393218 VSC393218 VIG393218 UYK393218 UOO393218 UES393218 TUW393218 TLA393218 TBE393218 SRI393218 SHM393218 RXQ393218 RNU393218 RDY393218 QUC393218 QKG393218 QAK393218 PQO393218 PGS393218 OWW393218 ONA393218 ODE393218 NTI393218 NJM393218 MZQ393218 MPU393218 MFY393218 LWC393218 LMG393218 LCK393218 KSO393218 KIS393218 JYW393218 JPA393218 JFE393218 IVI393218 ILM393218 IBQ393218 HRU393218 HHY393218 GYC393218 GOG393218 GEK393218 FUO393218 FKS393218 FAW393218 ERA393218 EHE393218 DXI393218 DNM393218 DDQ393218 CTU393218 CJY393218 CAC393218 BQG393218 BGK393218 AWO393218 AMS393218 ACW393218 TA393218 JE393218 H393218:I393218 WVQ327682 WLU327682 WBY327682 VSC327682 VIG327682 UYK327682 UOO327682 UES327682 TUW327682 TLA327682 TBE327682 SRI327682 SHM327682 RXQ327682 RNU327682 RDY327682 QUC327682 QKG327682 QAK327682 PQO327682 PGS327682 OWW327682 ONA327682 ODE327682 NTI327682 NJM327682 MZQ327682 MPU327682 MFY327682 LWC327682 LMG327682 LCK327682 KSO327682 KIS327682 JYW327682 JPA327682 JFE327682 IVI327682 ILM327682 IBQ327682 HRU327682 HHY327682 GYC327682 GOG327682 GEK327682 FUO327682 FKS327682 FAW327682 ERA327682 EHE327682 DXI327682 DNM327682 DDQ327682 CTU327682 CJY327682 CAC327682 BQG327682 BGK327682 AWO327682 AMS327682 ACW327682 TA327682 JE327682 H327682:I327682 WVQ262146 WLU262146 WBY262146 VSC262146 VIG262146 UYK262146 UOO262146 UES262146 TUW262146 TLA262146 TBE262146 SRI262146 SHM262146 RXQ262146 RNU262146 RDY262146 QUC262146 QKG262146 QAK262146 PQO262146 PGS262146 OWW262146 ONA262146 ODE262146 NTI262146 NJM262146 MZQ262146 MPU262146 MFY262146 LWC262146 LMG262146 LCK262146 KSO262146 KIS262146 JYW262146 JPA262146 JFE262146 IVI262146 ILM262146 IBQ262146 HRU262146 HHY262146 GYC262146 GOG262146 GEK262146 FUO262146 FKS262146 FAW262146 ERA262146 EHE262146 DXI262146 DNM262146 DDQ262146 CTU262146 CJY262146 CAC262146 BQG262146 BGK262146 AWO262146 AMS262146 ACW262146 TA262146 JE262146 H262146:I262146 WVQ196610 WLU196610 WBY196610 VSC196610 VIG196610 UYK196610 UOO196610 UES196610 TUW196610 TLA196610 TBE196610 SRI196610 SHM196610 RXQ196610 RNU196610 RDY196610 QUC196610 QKG196610 QAK196610 PQO196610 PGS196610 OWW196610 ONA196610 ODE196610 NTI196610 NJM196610 MZQ196610 MPU196610 MFY196610 LWC196610 LMG196610 LCK196610 KSO196610 KIS196610 JYW196610 JPA196610 JFE196610 IVI196610 ILM196610 IBQ196610 HRU196610 HHY196610 GYC196610 GOG196610 GEK196610 FUO196610 FKS196610 FAW196610 ERA196610 EHE196610 DXI196610 DNM196610 DDQ196610 CTU196610 CJY196610 CAC196610 BQG196610 BGK196610 AWO196610 AMS196610 ACW196610 TA196610 JE196610 H196610:I196610 WVQ131074 WLU131074 WBY131074 VSC131074 VIG131074 UYK131074 UOO131074 UES131074 TUW131074 TLA131074 TBE131074 SRI131074 SHM131074 RXQ131074 RNU131074 RDY131074 QUC131074 QKG131074 QAK131074 PQO131074 PGS131074 OWW131074 ONA131074 ODE131074 NTI131074 NJM131074 MZQ131074 MPU131074 MFY131074 LWC131074 LMG131074 LCK131074 KSO131074 KIS131074 JYW131074 JPA131074 JFE131074 IVI131074 ILM131074 IBQ131074 HRU131074 HHY131074 GYC131074 GOG131074 GEK131074 FUO131074 FKS131074 FAW131074 ERA131074 EHE131074 DXI131074 DNM131074 DDQ131074 CTU131074 CJY131074 CAC131074 BQG131074 BGK131074 AWO131074 AMS131074 ACW131074 TA131074 JE131074 H131074:I131074 WVQ65538 WLU65538 WBY65538 VSC65538 VIG65538 UYK65538 UOO65538 UES65538 TUW65538 TLA65538 TBE65538 SRI65538 SHM65538 RXQ65538 RNU65538 RDY65538 QUC65538 QKG65538 QAK65538 PQO65538 PGS65538 OWW65538 ONA65538 ODE65538 NTI65538 NJM65538 MZQ65538 MPU65538 MFY65538 LWC65538 LMG65538 LCK65538 KSO65538 KIS65538 JYW65538 JPA65538 JFE65538 IVI65538 ILM65538 IBQ65538 HRU65538 HHY65538 GYC65538 GOG65538 GEK65538 FUO65538 FKS65538 FAW65538 ERA65538 EHE65538 DXI65538 DNM65538 DDQ65538 CTU65538 CJY65538 CAC65538 BQG65538 BGK65538 AWO65538 AMS65538 ACW65538 TA65538 JE65538 H65538:I65538 WVQ55 WLU55 WBY55 VSC55 VIG55 UYK55 UOO55 UES55 TUW55 TLA55 TBE55 SRI55 SHM55 RXQ55 RNU55 RDY55 QUC55 QKG55 QAK55 PQO55 PGS55 OWW55 ONA55 ODE55 NTI55 NJM55 MZQ55 MPU55 MFY55 LWC55 LMG55 LCK55 KSO55 KIS55 JYW55 JPA55 JFE55 IVI55 ILM55 IBQ55 HRU55 HHY55 GYC55 GOG55 GEK55 FUO55 FKS55 FAW55 ERA55 EHE55 DXI55 DNM55 DDQ55 CTU55 CJY55 CAC55 BQG55 BGK55 AWO55 AMS55 ACW55 TA55 JE55 WLU983042" xr:uid="{00000000-0002-0000-0200-00000E000000}">
      <formula1>$O$55:$R$55</formula1>
    </dataValidation>
    <dataValidation type="list" allowBlank="1" showInputMessage="1" showErrorMessage="1" sqref="WVQ983041 WBY983041 VSC983041 VIG983041 UYK983041 UOO983041 UES983041 TUW983041 TLA983041 TBE983041 SRI983041 SHM983041 RXQ983041 RNU983041 RDY983041 QUC983041 QKG983041 QAK983041 PQO983041 PGS983041 OWW983041 ONA983041 ODE983041 NTI983041 NJM983041 MZQ983041 MPU983041 MFY983041 LWC983041 LMG983041 LCK983041 KSO983041 KIS983041 JYW983041 JPA983041 JFE983041 IVI983041 ILM983041 IBQ983041 HRU983041 HHY983041 GYC983041 GOG983041 GEK983041 FUO983041 FKS983041 FAW983041 ERA983041 EHE983041 DXI983041 DNM983041 DDQ983041 CTU983041 CJY983041 CAC983041 BQG983041 BGK983041 AWO983041 AMS983041 ACW983041 TA983041 JE983041 H983041:I983041 WVQ917505 WLU917505 WBY917505 VSC917505 VIG917505 UYK917505 UOO917505 UES917505 TUW917505 TLA917505 TBE917505 SRI917505 SHM917505 RXQ917505 RNU917505 RDY917505 QUC917505 QKG917505 QAK917505 PQO917505 PGS917505 OWW917505 ONA917505 ODE917505 NTI917505 NJM917505 MZQ917505 MPU917505 MFY917505 LWC917505 LMG917505 LCK917505 KSO917505 KIS917505 JYW917505 JPA917505 JFE917505 IVI917505 ILM917505 IBQ917505 HRU917505 HHY917505 GYC917505 GOG917505 GEK917505 FUO917505 FKS917505 FAW917505 ERA917505 EHE917505 DXI917505 DNM917505 DDQ917505 CTU917505 CJY917505 CAC917505 BQG917505 BGK917505 AWO917505 AMS917505 ACW917505 TA917505 JE917505 H917505:I917505 WVQ851969 WLU851969 WBY851969 VSC851969 VIG851969 UYK851969 UOO851969 UES851969 TUW851969 TLA851969 TBE851969 SRI851969 SHM851969 RXQ851969 RNU851969 RDY851969 QUC851969 QKG851969 QAK851969 PQO851969 PGS851969 OWW851969 ONA851969 ODE851969 NTI851969 NJM851969 MZQ851969 MPU851969 MFY851969 LWC851969 LMG851969 LCK851969 KSO851969 KIS851969 JYW851969 JPA851969 JFE851969 IVI851969 ILM851969 IBQ851969 HRU851969 HHY851969 GYC851969 GOG851969 GEK851969 FUO851969 FKS851969 FAW851969 ERA851969 EHE851969 DXI851969 DNM851969 DDQ851969 CTU851969 CJY851969 CAC851969 BQG851969 BGK851969 AWO851969 AMS851969 ACW851969 TA851969 JE851969 H851969:I851969 WVQ786433 WLU786433 WBY786433 VSC786433 VIG786433 UYK786433 UOO786433 UES786433 TUW786433 TLA786433 TBE786433 SRI786433 SHM786433 RXQ786433 RNU786433 RDY786433 QUC786433 QKG786433 QAK786433 PQO786433 PGS786433 OWW786433 ONA786433 ODE786433 NTI786433 NJM786433 MZQ786433 MPU786433 MFY786433 LWC786433 LMG786433 LCK786433 KSO786433 KIS786433 JYW786433 JPA786433 JFE786433 IVI786433 ILM786433 IBQ786433 HRU786433 HHY786433 GYC786433 GOG786433 GEK786433 FUO786433 FKS786433 FAW786433 ERA786433 EHE786433 DXI786433 DNM786433 DDQ786433 CTU786433 CJY786433 CAC786433 BQG786433 BGK786433 AWO786433 AMS786433 ACW786433 TA786433 JE786433 H786433:I786433 WVQ720897 WLU720897 WBY720897 VSC720897 VIG720897 UYK720897 UOO720897 UES720897 TUW720897 TLA720897 TBE720897 SRI720897 SHM720897 RXQ720897 RNU720897 RDY720897 QUC720897 QKG720897 QAK720897 PQO720897 PGS720897 OWW720897 ONA720897 ODE720897 NTI720897 NJM720897 MZQ720897 MPU720897 MFY720897 LWC720897 LMG720897 LCK720897 KSO720897 KIS720897 JYW720897 JPA720897 JFE720897 IVI720897 ILM720897 IBQ720897 HRU720897 HHY720897 GYC720897 GOG720897 GEK720897 FUO720897 FKS720897 FAW720897 ERA720897 EHE720897 DXI720897 DNM720897 DDQ720897 CTU720897 CJY720897 CAC720897 BQG720897 BGK720897 AWO720897 AMS720897 ACW720897 TA720897 JE720897 H720897:I720897 WVQ655361 WLU655361 WBY655361 VSC655361 VIG655361 UYK655361 UOO655361 UES655361 TUW655361 TLA655361 TBE655361 SRI655361 SHM655361 RXQ655361 RNU655361 RDY655361 QUC655361 QKG655361 QAK655361 PQO655361 PGS655361 OWW655361 ONA655361 ODE655361 NTI655361 NJM655361 MZQ655361 MPU655361 MFY655361 LWC655361 LMG655361 LCK655361 KSO655361 KIS655361 JYW655361 JPA655361 JFE655361 IVI655361 ILM655361 IBQ655361 HRU655361 HHY655361 GYC655361 GOG655361 GEK655361 FUO655361 FKS655361 FAW655361 ERA655361 EHE655361 DXI655361 DNM655361 DDQ655361 CTU655361 CJY655361 CAC655361 BQG655361 BGK655361 AWO655361 AMS655361 ACW655361 TA655361 JE655361 H655361:I655361 WVQ589825 WLU589825 WBY589825 VSC589825 VIG589825 UYK589825 UOO589825 UES589825 TUW589825 TLA589825 TBE589825 SRI589825 SHM589825 RXQ589825 RNU589825 RDY589825 QUC589825 QKG589825 QAK589825 PQO589825 PGS589825 OWW589825 ONA589825 ODE589825 NTI589825 NJM589825 MZQ589825 MPU589825 MFY589825 LWC589825 LMG589825 LCK589825 KSO589825 KIS589825 JYW589825 JPA589825 JFE589825 IVI589825 ILM589825 IBQ589825 HRU589825 HHY589825 GYC589825 GOG589825 GEK589825 FUO589825 FKS589825 FAW589825 ERA589825 EHE589825 DXI589825 DNM589825 DDQ589825 CTU589825 CJY589825 CAC589825 BQG589825 BGK589825 AWO589825 AMS589825 ACW589825 TA589825 JE589825 H589825:I589825 WVQ524289 WLU524289 WBY524289 VSC524289 VIG524289 UYK524289 UOO524289 UES524289 TUW524289 TLA524289 TBE524289 SRI524289 SHM524289 RXQ524289 RNU524289 RDY524289 QUC524289 QKG524289 QAK524289 PQO524289 PGS524289 OWW524289 ONA524289 ODE524289 NTI524289 NJM524289 MZQ524289 MPU524289 MFY524289 LWC524289 LMG524289 LCK524289 KSO524289 KIS524289 JYW524289 JPA524289 JFE524289 IVI524289 ILM524289 IBQ524289 HRU524289 HHY524289 GYC524289 GOG524289 GEK524289 FUO524289 FKS524289 FAW524289 ERA524289 EHE524289 DXI524289 DNM524289 DDQ524289 CTU524289 CJY524289 CAC524289 BQG524289 BGK524289 AWO524289 AMS524289 ACW524289 TA524289 JE524289 H524289:I524289 WVQ458753 WLU458753 WBY458753 VSC458753 VIG458753 UYK458753 UOO458753 UES458753 TUW458753 TLA458753 TBE458753 SRI458753 SHM458753 RXQ458753 RNU458753 RDY458753 QUC458753 QKG458753 QAK458753 PQO458753 PGS458753 OWW458753 ONA458753 ODE458753 NTI458753 NJM458753 MZQ458753 MPU458753 MFY458753 LWC458753 LMG458753 LCK458753 KSO458753 KIS458753 JYW458753 JPA458753 JFE458753 IVI458753 ILM458753 IBQ458753 HRU458753 HHY458753 GYC458753 GOG458753 GEK458753 FUO458753 FKS458753 FAW458753 ERA458753 EHE458753 DXI458753 DNM458753 DDQ458753 CTU458753 CJY458753 CAC458753 BQG458753 BGK458753 AWO458753 AMS458753 ACW458753 TA458753 JE458753 H458753:I458753 WVQ393217 WLU393217 WBY393217 VSC393217 VIG393217 UYK393217 UOO393217 UES393217 TUW393217 TLA393217 TBE393217 SRI393217 SHM393217 RXQ393217 RNU393217 RDY393217 QUC393217 QKG393217 QAK393217 PQO393217 PGS393217 OWW393217 ONA393217 ODE393217 NTI393217 NJM393217 MZQ393217 MPU393217 MFY393217 LWC393217 LMG393217 LCK393217 KSO393217 KIS393217 JYW393217 JPA393217 JFE393217 IVI393217 ILM393217 IBQ393217 HRU393217 HHY393217 GYC393217 GOG393217 GEK393217 FUO393217 FKS393217 FAW393217 ERA393217 EHE393217 DXI393217 DNM393217 DDQ393217 CTU393217 CJY393217 CAC393217 BQG393217 BGK393217 AWO393217 AMS393217 ACW393217 TA393217 JE393217 H393217:I393217 WVQ327681 WLU327681 WBY327681 VSC327681 VIG327681 UYK327681 UOO327681 UES327681 TUW327681 TLA327681 TBE327681 SRI327681 SHM327681 RXQ327681 RNU327681 RDY327681 QUC327681 QKG327681 QAK327681 PQO327681 PGS327681 OWW327681 ONA327681 ODE327681 NTI327681 NJM327681 MZQ327681 MPU327681 MFY327681 LWC327681 LMG327681 LCK327681 KSO327681 KIS327681 JYW327681 JPA327681 JFE327681 IVI327681 ILM327681 IBQ327681 HRU327681 HHY327681 GYC327681 GOG327681 GEK327681 FUO327681 FKS327681 FAW327681 ERA327681 EHE327681 DXI327681 DNM327681 DDQ327681 CTU327681 CJY327681 CAC327681 BQG327681 BGK327681 AWO327681 AMS327681 ACW327681 TA327681 JE327681 H327681:I327681 WVQ262145 WLU262145 WBY262145 VSC262145 VIG262145 UYK262145 UOO262145 UES262145 TUW262145 TLA262145 TBE262145 SRI262145 SHM262145 RXQ262145 RNU262145 RDY262145 QUC262145 QKG262145 QAK262145 PQO262145 PGS262145 OWW262145 ONA262145 ODE262145 NTI262145 NJM262145 MZQ262145 MPU262145 MFY262145 LWC262145 LMG262145 LCK262145 KSO262145 KIS262145 JYW262145 JPA262145 JFE262145 IVI262145 ILM262145 IBQ262145 HRU262145 HHY262145 GYC262145 GOG262145 GEK262145 FUO262145 FKS262145 FAW262145 ERA262145 EHE262145 DXI262145 DNM262145 DDQ262145 CTU262145 CJY262145 CAC262145 BQG262145 BGK262145 AWO262145 AMS262145 ACW262145 TA262145 JE262145 H262145:I262145 WVQ196609 WLU196609 WBY196609 VSC196609 VIG196609 UYK196609 UOO196609 UES196609 TUW196609 TLA196609 TBE196609 SRI196609 SHM196609 RXQ196609 RNU196609 RDY196609 QUC196609 QKG196609 QAK196609 PQO196609 PGS196609 OWW196609 ONA196609 ODE196609 NTI196609 NJM196609 MZQ196609 MPU196609 MFY196609 LWC196609 LMG196609 LCK196609 KSO196609 KIS196609 JYW196609 JPA196609 JFE196609 IVI196609 ILM196609 IBQ196609 HRU196609 HHY196609 GYC196609 GOG196609 GEK196609 FUO196609 FKS196609 FAW196609 ERA196609 EHE196609 DXI196609 DNM196609 DDQ196609 CTU196609 CJY196609 CAC196609 BQG196609 BGK196609 AWO196609 AMS196609 ACW196609 TA196609 JE196609 H196609:I196609 WVQ131073 WLU131073 WBY131073 VSC131073 VIG131073 UYK131073 UOO131073 UES131073 TUW131073 TLA131073 TBE131073 SRI131073 SHM131073 RXQ131073 RNU131073 RDY131073 QUC131073 QKG131073 QAK131073 PQO131073 PGS131073 OWW131073 ONA131073 ODE131073 NTI131073 NJM131073 MZQ131073 MPU131073 MFY131073 LWC131073 LMG131073 LCK131073 KSO131073 KIS131073 JYW131073 JPA131073 JFE131073 IVI131073 ILM131073 IBQ131073 HRU131073 HHY131073 GYC131073 GOG131073 GEK131073 FUO131073 FKS131073 FAW131073 ERA131073 EHE131073 DXI131073 DNM131073 DDQ131073 CTU131073 CJY131073 CAC131073 BQG131073 BGK131073 AWO131073 AMS131073 ACW131073 TA131073 JE131073 H131073:I131073 WVQ65537 WLU65537 WBY65537 VSC65537 VIG65537 UYK65537 UOO65537 UES65537 TUW65537 TLA65537 TBE65537 SRI65537 SHM65537 RXQ65537 RNU65537 RDY65537 QUC65537 QKG65537 QAK65537 PQO65537 PGS65537 OWW65537 ONA65537 ODE65537 NTI65537 NJM65537 MZQ65537 MPU65537 MFY65537 LWC65537 LMG65537 LCK65537 KSO65537 KIS65537 JYW65537 JPA65537 JFE65537 IVI65537 ILM65537 IBQ65537 HRU65537 HHY65537 GYC65537 GOG65537 GEK65537 FUO65537 FKS65537 FAW65537 ERA65537 EHE65537 DXI65537 DNM65537 DDQ65537 CTU65537 CJY65537 CAC65537 BQG65537 BGK65537 AWO65537 AMS65537 ACW65537 TA65537 JE65537 H65537:I65537 WVQ54 WLU54 WBY54 VSC54 VIG54 UYK54 UOO54 UES54 TUW54 TLA54 TBE54 SRI54 SHM54 RXQ54 RNU54 RDY54 QUC54 QKG54 QAK54 PQO54 PGS54 OWW54 ONA54 ODE54 NTI54 NJM54 MZQ54 MPU54 MFY54 LWC54 LMG54 LCK54 KSO54 KIS54 JYW54 JPA54 JFE54 IVI54 ILM54 IBQ54 HRU54 HHY54 GYC54 GOG54 GEK54 FUO54 FKS54 FAW54 ERA54 EHE54 DXI54 DNM54 DDQ54 CTU54 CJY54 CAC54 BQG54 BGK54 AWO54 AMS54 ACW54 TA54 JE54 WLU983041" xr:uid="{00000000-0002-0000-0200-00000F000000}">
      <formula1>$P$54:$Q$54</formula1>
    </dataValidation>
    <dataValidation type="list" allowBlank="1" showInputMessage="1" showErrorMessage="1" sqref="WVQ983039 WBY983039 VSC983039 VIG983039 UYK983039 UOO983039 UES983039 TUW983039 TLA983039 TBE983039 SRI983039 SHM983039 RXQ983039 RNU983039 RDY983039 QUC983039 QKG983039 QAK983039 PQO983039 PGS983039 OWW983039 ONA983039 ODE983039 NTI983039 NJM983039 MZQ983039 MPU983039 MFY983039 LWC983039 LMG983039 LCK983039 KSO983039 KIS983039 JYW983039 JPA983039 JFE983039 IVI983039 ILM983039 IBQ983039 HRU983039 HHY983039 GYC983039 GOG983039 GEK983039 FUO983039 FKS983039 FAW983039 ERA983039 EHE983039 DXI983039 DNM983039 DDQ983039 CTU983039 CJY983039 CAC983039 BQG983039 BGK983039 AWO983039 AMS983039 ACW983039 TA983039 JE983039 H983039:I983039 WVQ917503 WLU917503 WBY917503 VSC917503 VIG917503 UYK917503 UOO917503 UES917503 TUW917503 TLA917503 TBE917503 SRI917503 SHM917503 RXQ917503 RNU917503 RDY917503 QUC917503 QKG917503 QAK917503 PQO917503 PGS917503 OWW917503 ONA917503 ODE917503 NTI917503 NJM917503 MZQ917503 MPU917503 MFY917503 LWC917503 LMG917503 LCK917503 KSO917503 KIS917503 JYW917503 JPA917503 JFE917503 IVI917503 ILM917503 IBQ917503 HRU917503 HHY917503 GYC917503 GOG917503 GEK917503 FUO917503 FKS917503 FAW917503 ERA917503 EHE917503 DXI917503 DNM917503 DDQ917503 CTU917503 CJY917503 CAC917503 BQG917503 BGK917503 AWO917503 AMS917503 ACW917503 TA917503 JE917503 H917503:I917503 WVQ851967 WLU851967 WBY851967 VSC851967 VIG851967 UYK851967 UOO851967 UES851967 TUW851967 TLA851967 TBE851967 SRI851967 SHM851967 RXQ851967 RNU851967 RDY851967 QUC851967 QKG851967 QAK851967 PQO851967 PGS851967 OWW851967 ONA851967 ODE851967 NTI851967 NJM851967 MZQ851967 MPU851967 MFY851967 LWC851967 LMG851967 LCK851967 KSO851967 KIS851967 JYW851967 JPA851967 JFE851967 IVI851967 ILM851967 IBQ851967 HRU851967 HHY851967 GYC851967 GOG851967 GEK851967 FUO851967 FKS851967 FAW851967 ERA851967 EHE851967 DXI851967 DNM851967 DDQ851967 CTU851967 CJY851967 CAC851967 BQG851967 BGK851967 AWO851967 AMS851967 ACW851967 TA851967 JE851967 H851967:I851967 WVQ786431 WLU786431 WBY786431 VSC786431 VIG786431 UYK786431 UOO786431 UES786431 TUW786431 TLA786431 TBE786431 SRI786431 SHM786431 RXQ786431 RNU786431 RDY786431 QUC786431 QKG786431 QAK786431 PQO786431 PGS786431 OWW786431 ONA786431 ODE786431 NTI786431 NJM786431 MZQ786431 MPU786431 MFY786431 LWC786431 LMG786431 LCK786431 KSO786431 KIS786431 JYW786431 JPA786431 JFE786431 IVI786431 ILM786431 IBQ786431 HRU786431 HHY786431 GYC786431 GOG786431 GEK786431 FUO786431 FKS786431 FAW786431 ERA786431 EHE786431 DXI786431 DNM786431 DDQ786431 CTU786431 CJY786431 CAC786431 BQG786431 BGK786431 AWO786431 AMS786431 ACW786431 TA786431 JE786431 H786431:I786431 WVQ720895 WLU720895 WBY720895 VSC720895 VIG720895 UYK720895 UOO720895 UES720895 TUW720895 TLA720895 TBE720895 SRI720895 SHM720895 RXQ720895 RNU720895 RDY720895 QUC720895 QKG720895 QAK720895 PQO720895 PGS720895 OWW720895 ONA720895 ODE720895 NTI720895 NJM720895 MZQ720895 MPU720895 MFY720895 LWC720895 LMG720895 LCK720895 KSO720895 KIS720895 JYW720895 JPA720895 JFE720895 IVI720895 ILM720895 IBQ720895 HRU720895 HHY720895 GYC720895 GOG720895 GEK720895 FUO720895 FKS720895 FAW720895 ERA720895 EHE720895 DXI720895 DNM720895 DDQ720895 CTU720895 CJY720895 CAC720895 BQG720895 BGK720895 AWO720895 AMS720895 ACW720895 TA720895 JE720895 H720895:I720895 WVQ655359 WLU655359 WBY655359 VSC655359 VIG655359 UYK655359 UOO655359 UES655359 TUW655359 TLA655359 TBE655359 SRI655359 SHM655359 RXQ655359 RNU655359 RDY655359 QUC655359 QKG655359 QAK655359 PQO655359 PGS655359 OWW655359 ONA655359 ODE655359 NTI655359 NJM655359 MZQ655359 MPU655359 MFY655359 LWC655359 LMG655359 LCK655359 KSO655359 KIS655359 JYW655359 JPA655359 JFE655359 IVI655359 ILM655359 IBQ655359 HRU655359 HHY655359 GYC655359 GOG655359 GEK655359 FUO655359 FKS655359 FAW655359 ERA655359 EHE655359 DXI655359 DNM655359 DDQ655359 CTU655359 CJY655359 CAC655359 BQG655359 BGK655359 AWO655359 AMS655359 ACW655359 TA655359 JE655359 H655359:I655359 WVQ589823 WLU589823 WBY589823 VSC589823 VIG589823 UYK589823 UOO589823 UES589823 TUW589823 TLA589823 TBE589823 SRI589823 SHM589823 RXQ589823 RNU589823 RDY589823 QUC589823 QKG589823 QAK589823 PQO589823 PGS589823 OWW589823 ONA589823 ODE589823 NTI589823 NJM589823 MZQ589823 MPU589823 MFY589823 LWC589823 LMG589823 LCK589823 KSO589823 KIS589823 JYW589823 JPA589823 JFE589823 IVI589823 ILM589823 IBQ589823 HRU589823 HHY589823 GYC589823 GOG589823 GEK589823 FUO589823 FKS589823 FAW589823 ERA589823 EHE589823 DXI589823 DNM589823 DDQ589823 CTU589823 CJY589823 CAC589823 BQG589823 BGK589823 AWO589823 AMS589823 ACW589823 TA589823 JE589823 H589823:I589823 WVQ524287 WLU524287 WBY524287 VSC524287 VIG524287 UYK524287 UOO524287 UES524287 TUW524287 TLA524287 TBE524287 SRI524287 SHM524287 RXQ524287 RNU524287 RDY524287 QUC524287 QKG524287 QAK524287 PQO524287 PGS524287 OWW524287 ONA524287 ODE524287 NTI524287 NJM524287 MZQ524287 MPU524287 MFY524287 LWC524287 LMG524287 LCK524287 KSO524287 KIS524287 JYW524287 JPA524287 JFE524287 IVI524287 ILM524287 IBQ524287 HRU524287 HHY524287 GYC524287 GOG524287 GEK524287 FUO524287 FKS524287 FAW524287 ERA524287 EHE524287 DXI524287 DNM524287 DDQ524287 CTU524287 CJY524287 CAC524287 BQG524287 BGK524287 AWO524287 AMS524287 ACW524287 TA524287 JE524287 H524287:I524287 WVQ458751 WLU458751 WBY458751 VSC458751 VIG458751 UYK458751 UOO458751 UES458751 TUW458751 TLA458751 TBE458751 SRI458751 SHM458751 RXQ458751 RNU458751 RDY458751 QUC458751 QKG458751 QAK458751 PQO458751 PGS458751 OWW458751 ONA458751 ODE458751 NTI458751 NJM458751 MZQ458751 MPU458751 MFY458751 LWC458751 LMG458751 LCK458751 KSO458751 KIS458751 JYW458751 JPA458751 JFE458751 IVI458751 ILM458751 IBQ458751 HRU458751 HHY458751 GYC458751 GOG458751 GEK458751 FUO458751 FKS458751 FAW458751 ERA458751 EHE458751 DXI458751 DNM458751 DDQ458751 CTU458751 CJY458751 CAC458751 BQG458751 BGK458751 AWO458751 AMS458751 ACW458751 TA458751 JE458751 H458751:I458751 WVQ393215 WLU393215 WBY393215 VSC393215 VIG393215 UYK393215 UOO393215 UES393215 TUW393215 TLA393215 TBE393215 SRI393215 SHM393215 RXQ393215 RNU393215 RDY393215 QUC393215 QKG393215 QAK393215 PQO393215 PGS393215 OWW393215 ONA393215 ODE393215 NTI393215 NJM393215 MZQ393215 MPU393215 MFY393215 LWC393215 LMG393215 LCK393215 KSO393215 KIS393215 JYW393215 JPA393215 JFE393215 IVI393215 ILM393215 IBQ393215 HRU393215 HHY393215 GYC393215 GOG393215 GEK393215 FUO393215 FKS393215 FAW393215 ERA393215 EHE393215 DXI393215 DNM393215 DDQ393215 CTU393215 CJY393215 CAC393215 BQG393215 BGK393215 AWO393215 AMS393215 ACW393215 TA393215 JE393215 H393215:I393215 WVQ327679 WLU327679 WBY327679 VSC327679 VIG327679 UYK327679 UOO327679 UES327679 TUW327679 TLA327679 TBE327679 SRI327679 SHM327679 RXQ327679 RNU327679 RDY327679 QUC327679 QKG327679 QAK327679 PQO327679 PGS327679 OWW327679 ONA327679 ODE327679 NTI327679 NJM327679 MZQ327679 MPU327679 MFY327679 LWC327679 LMG327679 LCK327679 KSO327679 KIS327679 JYW327679 JPA327679 JFE327679 IVI327679 ILM327679 IBQ327679 HRU327679 HHY327679 GYC327679 GOG327679 GEK327679 FUO327679 FKS327679 FAW327679 ERA327679 EHE327679 DXI327679 DNM327679 DDQ327679 CTU327679 CJY327679 CAC327679 BQG327679 BGK327679 AWO327679 AMS327679 ACW327679 TA327679 JE327679 H327679:I327679 WVQ262143 WLU262143 WBY262143 VSC262143 VIG262143 UYK262143 UOO262143 UES262143 TUW262143 TLA262143 TBE262143 SRI262143 SHM262143 RXQ262143 RNU262143 RDY262143 QUC262143 QKG262143 QAK262143 PQO262143 PGS262143 OWW262143 ONA262143 ODE262143 NTI262143 NJM262143 MZQ262143 MPU262143 MFY262143 LWC262143 LMG262143 LCK262143 KSO262143 KIS262143 JYW262143 JPA262143 JFE262143 IVI262143 ILM262143 IBQ262143 HRU262143 HHY262143 GYC262143 GOG262143 GEK262143 FUO262143 FKS262143 FAW262143 ERA262143 EHE262143 DXI262143 DNM262143 DDQ262143 CTU262143 CJY262143 CAC262143 BQG262143 BGK262143 AWO262143 AMS262143 ACW262143 TA262143 JE262143 H262143:I262143 WVQ196607 WLU196607 WBY196607 VSC196607 VIG196607 UYK196607 UOO196607 UES196607 TUW196607 TLA196607 TBE196607 SRI196607 SHM196607 RXQ196607 RNU196607 RDY196607 QUC196607 QKG196607 QAK196607 PQO196607 PGS196607 OWW196607 ONA196607 ODE196607 NTI196607 NJM196607 MZQ196607 MPU196607 MFY196607 LWC196607 LMG196607 LCK196607 KSO196607 KIS196607 JYW196607 JPA196607 JFE196607 IVI196607 ILM196607 IBQ196607 HRU196607 HHY196607 GYC196607 GOG196607 GEK196607 FUO196607 FKS196607 FAW196607 ERA196607 EHE196607 DXI196607 DNM196607 DDQ196607 CTU196607 CJY196607 CAC196607 BQG196607 BGK196607 AWO196607 AMS196607 ACW196607 TA196607 JE196607 H196607:I196607 WVQ131071 WLU131071 WBY131071 VSC131071 VIG131071 UYK131071 UOO131071 UES131071 TUW131071 TLA131071 TBE131071 SRI131071 SHM131071 RXQ131071 RNU131071 RDY131071 QUC131071 QKG131071 QAK131071 PQO131071 PGS131071 OWW131071 ONA131071 ODE131071 NTI131071 NJM131071 MZQ131071 MPU131071 MFY131071 LWC131071 LMG131071 LCK131071 KSO131071 KIS131071 JYW131071 JPA131071 JFE131071 IVI131071 ILM131071 IBQ131071 HRU131071 HHY131071 GYC131071 GOG131071 GEK131071 FUO131071 FKS131071 FAW131071 ERA131071 EHE131071 DXI131071 DNM131071 DDQ131071 CTU131071 CJY131071 CAC131071 BQG131071 BGK131071 AWO131071 AMS131071 ACW131071 TA131071 JE131071 H131071:I131071 WVQ65535 WLU65535 WBY65535 VSC65535 VIG65535 UYK65535 UOO65535 UES65535 TUW65535 TLA65535 TBE65535 SRI65535 SHM65535 RXQ65535 RNU65535 RDY65535 QUC65535 QKG65535 QAK65535 PQO65535 PGS65535 OWW65535 ONA65535 ODE65535 NTI65535 NJM65535 MZQ65535 MPU65535 MFY65535 LWC65535 LMG65535 LCK65535 KSO65535 KIS65535 JYW65535 JPA65535 JFE65535 IVI65535 ILM65535 IBQ65535 HRU65535 HHY65535 GYC65535 GOG65535 GEK65535 FUO65535 FKS65535 FAW65535 ERA65535 EHE65535 DXI65535 DNM65535 DDQ65535 CTU65535 CJY65535 CAC65535 BQG65535 BGK65535 AWO65535 AMS65535 ACW65535 TA65535 JE65535 H65535:I65535 WVQ52 WLU52 WBY52 VSC52 VIG52 UYK52 UOO52 UES52 TUW52 TLA52 TBE52 SRI52 SHM52 RXQ52 RNU52 RDY52 QUC52 QKG52 QAK52 PQO52 PGS52 OWW52 ONA52 ODE52 NTI52 NJM52 MZQ52 MPU52 MFY52 LWC52 LMG52 LCK52 KSO52 KIS52 JYW52 JPA52 JFE52 IVI52 ILM52 IBQ52 HRU52 HHY52 GYC52 GOG52 GEK52 FUO52 FKS52 FAW52 ERA52 EHE52 DXI52 DNM52 DDQ52 CTU52 CJY52 CAC52 BQG52 BGK52 AWO52 AMS52 ACW52 TA52 JE52 WLU983039" xr:uid="{00000000-0002-0000-0200-000010000000}">
      <formula1>$O$52:$R$52</formula1>
    </dataValidation>
    <dataValidation type="list" allowBlank="1" showInputMessage="1" showErrorMessage="1" sqref="WVQ983034 WBY983034 VSC983034 VIG983034 UYK983034 UOO983034 UES983034 TUW983034 TLA983034 TBE983034 SRI983034 SHM983034 RXQ983034 RNU983034 RDY983034 QUC983034 QKG983034 QAK983034 PQO983034 PGS983034 OWW983034 ONA983034 ODE983034 NTI983034 NJM983034 MZQ983034 MPU983034 MFY983034 LWC983034 LMG983034 LCK983034 KSO983034 KIS983034 JYW983034 JPA983034 JFE983034 IVI983034 ILM983034 IBQ983034 HRU983034 HHY983034 GYC983034 GOG983034 GEK983034 FUO983034 FKS983034 FAW983034 ERA983034 EHE983034 DXI983034 DNM983034 DDQ983034 CTU983034 CJY983034 CAC983034 BQG983034 BGK983034 AWO983034 AMS983034 ACW983034 TA983034 JE983034 H983034:I983034 WVQ917498 WLU917498 WBY917498 VSC917498 VIG917498 UYK917498 UOO917498 UES917498 TUW917498 TLA917498 TBE917498 SRI917498 SHM917498 RXQ917498 RNU917498 RDY917498 QUC917498 QKG917498 QAK917498 PQO917498 PGS917498 OWW917498 ONA917498 ODE917498 NTI917498 NJM917498 MZQ917498 MPU917498 MFY917498 LWC917498 LMG917498 LCK917498 KSO917498 KIS917498 JYW917498 JPA917498 JFE917498 IVI917498 ILM917498 IBQ917498 HRU917498 HHY917498 GYC917498 GOG917498 GEK917498 FUO917498 FKS917498 FAW917498 ERA917498 EHE917498 DXI917498 DNM917498 DDQ917498 CTU917498 CJY917498 CAC917498 BQG917498 BGK917498 AWO917498 AMS917498 ACW917498 TA917498 JE917498 H917498:I917498 WVQ851962 WLU851962 WBY851962 VSC851962 VIG851962 UYK851962 UOO851962 UES851962 TUW851962 TLA851962 TBE851962 SRI851962 SHM851962 RXQ851962 RNU851962 RDY851962 QUC851962 QKG851962 QAK851962 PQO851962 PGS851962 OWW851962 ONA851962 ODE851962 NTI851962 NJM851962 MZQ851962 MPU851962 MFY851962 LWC851962 LMG851962 LCK851962 KSO851962 KIS851962 JYW851962 JPA851962 JFE851962 IVI851962 ILM851962 IBQ851962 HRU851962 HHY851962 GYC851962 GOG851962 GEK851962 FUO851962 FKS851962 FAW851962 ERA851962 EHE851962 DXI851962 DNM851962 DDQ851962 CTU851962 CJY851962 CAC851962 BQG851962 BGK851962 AWO851962 AMS851962 ACW851962 TA851962 JE851962 H851962:I851962 WVQ786426 WLU786426 WBY786426 VSC786426 VIG786426 UYK786426 UOO786426 UES786426 TUW786426 TLA786426 TBE786426 SRI786426 SHM786426 RXQ786426 RNU786426 RDY786426 QUC786426 QKG786426 QAK786426 PQO786426 PGS786426 OWW786426 ONA786426 ODE786426 NTI786426 NJM786426 MZQ786426 MPU786426 MFY786426 LWC786426 LMG786426 LCK786426 KSO786426 KIS786426 JYW786426 JPA786426 JFE786426 IVI786426 ILM786426 IBQ786426 HRU786426 HHY786426 GYC786426 GOG786426 GEK786426 FUO786426 FKS786426 FAW786426 ERA786426 EHE786426 DXI786426 DNM786426 DDQ786426 CTU786426 CJY786426 CAC786426 BQG786426 BGK786426 AWO786426 AMS786426 ACW786426 TA786426 JE786426 H786426:I786426 WVQ720890 WLU720890 WBY720890 VSC720890 VIG720890 UYK720890 UOO720890 UES720890 TUW720890 TLA720890 TBE720890 SRI720890 SHM720890 RXQ720890 RNU720890 RDY720890 QUC720890 QKG720890 QAK720890 PQO720890 PGS720890 OWW720890 ONA720890 ODE720890 NTI720890 NJM720890 MZQ720890 MPU720890 MFY720890 LWC720890 LMG720890 LCK720890 KSO720890 KIS720890 JYW720890 JPA720890 JFE720890 IVI720890 ILM720890 IBQ720890 HRU720890 HHY720890 GYC720890 GOG720890 GEK720890 FUO720890 FKS720890 FAW720890 ERA720890 EHE720890 DXI720890 DNM720890 DDQ720890 CTU720890 CJY720890 CAC720890 BQG720890 BGK720890 AWO720890 AMS720890 ACW720890 TA720890 JE720890 H720890:I720890 WVQ655354 WLU655354 WBY655354 VSC655354 VIG655354 UYK655354 UOO655354 UES655354 TUW655354 TLA655354 TBE655354 SRI655354 SHM655354 RXQ655354 RNU655354 RDY655354 QUC655354 QKG655354 QAK655354 PQO655354 PGS655354 OWW655354 ONA655354 ODE655354 NTI655354 NJM655354 MZQ655354 MPU655354 MFY655354 LWC655354 LMG655354 LCK655354 KSO655354 KIS655354 JYW655354 JPA655354 JFE655354 IVI655354 ILM655354 IBQ655354 HRU655354 HHY655354 GYC655354 GOG655354 GEK655354 FUO655354 FKS655354 FAW655354 ERA655354 EHE655354 DXI655354 DNM655354 DDQ655354 CTU655354 CJY655354 CAC655354 BQG655354 BGK655354 AWO655354 AMS655354 ACW655354 TA655354 JE655354 H655354:I655354 WVQ589818 WLU589818 WBY589818 VSC589818 VIG589818 UYK589818 UOO589818 UES589818 TUW589818 TLA589818 TBE589818 SRI589818 SHM589818 RXQ589818 RNU589818 RDY589818 QUC589818 QKG589818 QAK589818 PQO589818 PGS589818 OWW589818 ONA589818 ODE589818 NTI589818 NJM589818 MZQ589818 MPU589818 MFY589818 LWC589818 LMG589818 LCK589818 KSO589818 KIS589818 JYW589818 JPA589818 JFE589818 IVI589818 ILM589818 IBQ589818 HRU589818 HHY589818 GYC589818 GOG589818 GEK589818 FUO589818 FKS589818 FAW589818 ERA589818 EHE589818 DXI589818 DNM589818 DDQ589818 CTU589818 CJY589818 CAC589818 BQG589818 BGK589818 AWO589818 AMS589818 ACW589818 TA589818 JE589818 H589818:I589818 WVQ524282 WLU524282 WBY524282 VSC524282 VIG524282 UYK524282 UOO524282 UES524282 TUW524282 TLA524282 TBE524282 SRI524282 SHM524282 RXQ524282 RNU524282 RDY524282 QUC524282 QKG524282 QAK524282 PQO524282 PGS524282 OWW524282 ONA524282 ODE524282 NTI524282 NJM524282 MZQ524282 MPU524282 MFY524282 LWC524282 LMG524282 LCK524282 KSO524282 KIS524282 JYW524282 JPA524282 JFE524282 IVI524282 ILM524282 IBQ524282 HRU524282 HHY524282 GYC524282 GOG524282 GEK524282 FUO524282 FKS524282 FAW524282 ERA524282 EHE524282 DXI524282 DNM524282 DDQ524282 CTU524282 CJY524282 CAC524282 BQG524282 BGK524282 AWO524282 AMS524282 ACW524282 TA524282 JE524282 H524282:I524282 WVQ458746 WLU458746 WBY458746 VSC458746 VIG458746 UYK458746 UOO458746 UES458746 TUW458746 TLA458746 TBE458746 SRI458746 SHM458746 RXQ458746 RNU458746 RDY458746 QUC458746 QKG458746 QAK458746 PQO458746 PGS458746 OWW458746 ONA458746 ODE458746 NTI458746 NJM458746 MZQ458746 MPU458746 MFY458746 LWC458746 LMG458746 LCK458746 KSO458746 KIS458746 JYW458746 JPA458746 JFE458746 IVI458746 ILM458746 IBQ458746 HRU458746 HHY458746 GYC458746 GOG458746 GEK458746 FUO458746 FKS458746 FAW458746 ERA458746 EHE458746 DXI458746 DNM458746 DDQ458746 CTU458746 CJY458746 CAC458746 BQG458746 BGK458746 AWO458746 AMS458746 ACW458746 TA458746 JE458746 H458746:I458746 WVQ393210 WLU393210 WBY393210 VSC393210 VIG393210 UYK393210 UOO393210 UES393210 TUW393210 TLA393210 TBE393210 SRI393210 SHM393210 RXQ393210 RNU393210 RDY393210 QUC393210 QKG393210 QAK393210 PQO393210 PGS393210 OWW393210 ONA393210 ODE393210 NTI393210 NJM393210 MZQ393210 MPU393210 MFY393210 LWC393210 LMG393210 LCK393210 KSO393210 KIS393210 JYW393210 JPA393210 JFE393210 IVI393210 ILM393210 IBQ393210 HRU393210 HHY393210 GYC393210 GOG393210 GEK393210 FUO393210 FKS393210 FAW393210 ERA393210 EHE393210 DXI393210 DNM393210 DDQ393210 CTU393210 CJY393210 CAC393210 BQG393210 BGK393210 AWO393210 AMS393210 ACW393210 TA393210 JE393210 H393210:I393210 WVQ327674 WLU327674 WBY327674 VSC327674 VIG327674 UYK327674 UOO327674 UES327674 TUW327674 TLA327674 TBE327674 SRI327674 SHM327674 RXQ327674 RNU327674 RDY327674 QUC327674 QKG327674 QAK327674 PQO327674 PGS327674 OWW327674 ONA327674 ODE327674 NTI327674 NJM327674 MZQ327674 MPU327674 MFY327674 LWC327674 LMG327674 LCK327674 KSO327674 KIS327674 JYW327674 JPA327674 JFE327674 IVI327674 ILM327674 IBQ327674 HRU327674 HHY327674 GYC327674 GOG327674 GEK327674 FUO327674 FKS327674 FAW327674 ERA327674 EHE327674 DXI327674 DNM327674 DDQ327674 CTU327674 CJY327674 CAC327674 BQG327674 BGK327674 AWO327674 AMS327674 ACW327674 TA327674 JE327674 H327674:I327674 WVQ262138 WLU262138 WBY262138 VSC262138 VIG262138 UYK262138 UOO262138 UES262138 TUW262138 TLA262138 TBE262138 SRI262138 SHM262138 RXQ262138 RNU262138 RDY262138 QUC262138 QKG262138 QAK262138 PQO262138 PGS262138 OWW262138 ONA262138 ODE262138 NTI262138 NJM262138 MZQ262138 MPU262138 MFY262138 LWC262138 LMG262138 LCK262138 KSO262138 KIS262138 JYW262138 JPA262138 JFE262138 IVI262138 ILM262138 IBQ262138 HRU262138 HHY262138 GYC262138 GOG262138 GEK262138 FUO262138 FKS262138 FAW262138 ERA262138 EHE262138 DXI262138 DNM262138 DDQ262138 CTU262138 CJY262138 CAC262138 BQG262138 BGK262138 AWO262138 AMS262138 ACW262138 TA262138 JE262138 H262138:I262138 WVQ196602 WLU196602 WBY196602 VSC196602 VIG196602 UYK196602 UOO196602 UES196602 TUW196602 TLA196602 TBE196602 SRI196602 SHM196602 RXQ196602 RNU196602 RDY196602 QUC196602 QKG196602 QAK196602 PQO196602 PGS196602 OWW196602 ONA196602 ODE196602 NTI196602 NJM196602 MZQ196602 MPU196602 MFY196602 LWC196602 LMG196602 LCK196602 KSO196602 KIS196602 JYW196602 JPA196602 JFE196602 IVI196602 ILM196602 IBQ196602 HRU196602 HHY196602 GYC196602 GOG196602 GEK196602 FUO196602 FKS196602 FAW196602 ERA196602 EHE196602 DXI196602 DNM196602 DDQ196602 CTU196602 CJY196602 CAC196602 BQG196602 BGK196602 AWO196602 AMS196602 ACW196602 TA196602 JE196602 H196602:I196602 WVQ131066 WLU131066 WBY131066 VSC131066 VIG131066 UYK131066 UOO131066 UES131066 TUW131066 TLA131066 TBE131066 SRI131066 SHM131066 RXQ131066 RNU131066 RDY131066 QUC131066 QKG131066 QAK131066 PQO131066 PGS131066 OWW131066 ONA131066 ODE131066 NTI131066 NJM131066 MZQ131066 MPU131066 MFY131066 LWC131066 LMG131066 LCK131066 KSO131066 KIS131066 JYW131066 JPA131066 JFE131066 IVI131066 ILM131066 IBQ131066 HRU131066 HHY131066 GYC131066 GOG131066 GEK131066 FUO131066 FKS131066 FAW131066 ERA131066 EHE131066 DXI131066 DNM131066 DDQ131066 CTU131066 CJY131066 CAC131066 BQG131066 BGK131066 AWO131066 AMS131066 ACW131066 TA131066 JE131066 H131066:I131066 WVQ65530 WLU65530 WBY65530 VSC65530 VIG65530 UYK65530 UOO65530 UES65530 TUW65530 TLA65530 TBE65530 SRI65530 SHM65530 RXQ65530 RNU65530 RDY65530 QUC65530 QKG65530 QAK65530 PQO65530 PGS65530 OWW65530 ONA65530 ODE65530 NTI65530 NJM65530 MZQ65530 MPU65530 MFY65530 LWC65530 LMG65530 LCK65530 KSO65530 KIS65530 JYW65530 JPA65530 JFE65530 IVI65530 ILM65530 IBQ65530 HRU65530 HHY65530 GYC65530 GOG65530 GEK65530 FUO65530 FKS65530 FAW65530 ERA65530 EHE65530 DXI65530 DNM65530 DDQ65530 CTU65530 CJY65530 CAC65530 BQG65530 BGK65530 AWO65530 AMS65530 ACW65530 TA65530 JE65530 H65530:I65530 WVQ43 WLU43 WBY43 VSC43 VIG43 UYK43 UOO43 UES43 TUW43 TLA43 TBE43 SRI43 SHM43 RXQ43 RNU43 RDY43 QUC43 QKG43 QAK43 PQO43 PGS43 OWW43 ONA43 ODE43 NTI43 NJM43 MZQ43 MPU43 MFY43 LWC43 LMG43 LCK43 KSO43 KIS43 JYW43 JPA43 JFE43 IVI43 ILM43 IBQ43 HRU43 HHY43 GYC43 GOG43 GEK43 FUO43 FKS43 FAW43 ERA43 EHE43 DXI43 DNM43 DDQ43 CTU43 CJY43 CAC43 BQG43 BGK43 AWO43 AMS43 ACW43 TA43 JE43 WLU983034" xr:uid="{00000000-0002-0000-0200-000011000000}">
      <formula1>$O$43:$Q$43</formula1>
    </dataValidation>
    <dataValidation allowBlank="1" showInputMessage="1" showErrorMessage="1" sqref="H42:I43 J89:J96 J106:J107 J110:J115 J85:J86 J74:J75" xr:uid="{00000000-0002-0000-0200-000012000000}"/>
    <dataValidation type="list" allowBlank="1" showInputMessage="1" showErrorMessage="1" sqref="JF85 ACX85 TB85 WVR85 WLV85 WBZ85 VSD85 VIH85 UYL85 UOP85 UET85 TUX85 TLB85 TBF85 SRJ85 SHN85 RXR85 RNV85 RDZ85 QUD85 QKH85 QAL85 PQP85 PGT85 OWX85 ONB85 ODF85 NTJ85 NJN85 MZR85 MPV85 MFZ85 LWD85 LMH85 LCL85 KSP85 KIT85 JYX85 JPB85 JFF85 IVJ85 ILN85 IBR85 HRV85 HHZ85 GYD85 GOH85 GEL85 FUP85 FKT85 FAX85 ERB85 EHF85 DXJ85 DNN85 DDR85 CTV85 CJZ85 CAD85 BQH85 BGL85 AWP85 AMT85" xr:uid="{00000000-0002-0000-0200-000013000000}">
      <formula1>$O$106:$P$106</formula1>
    </dataValidation>
    <dataValidation type="list" allowBlank="1" showInputMessage="1" showErrorMessage="1" sqref="JF108 WVR108 WLV108 WBZ108 VSD108 VIH108 UYL108 UOP108 UET108 TUX108 TLB108 TBF108 SRJ108 SHN108 RXR108 RNV108 RDZ108 QUD108 QKH108 QAL108 PQP108 PGT108 OWX108 ONB108 ODF108 NTJ108 NJN108 MZR108 MPV108 MFZ108 LWD108 LMH108 LCL108 KSP108 KIT108 JYX108 JPB108 JFF108 IVJ108 ILN108 IBR108 HRV108 HHZ108 GYD108 GOH108 GEL108 FUP108 FKT108 FAX108 ERB108 EHF108 DXJ108 DNN108 DDR108 CTV108 CJZ108 CAD108 BQH108 BGL108 AWP108 AMT108 ACX108 TB108" xr:uid="{00000000-0002-0000-0200-000014000000}">
      <formula1>$O$106:$Q$106</formula1>
    </dataValidation>
    <dataValidation type="list" allowBlank="1" showInputMessage="1" showErrorMessage="1" sqref="JF110:JF115 WVR88:WVR96 WLV88:WLV96 WBZ88:WBZ96 VSD88:VSD96 VIH88:VIH96 UYL88:UYL96 UOP88:UOP96 UET88:UET96 TUX88:TUX96 TLB88:TLB96 TBF88:TBF96 SRJ88:SRJ96 SHN88:SHN96 RXR88:RXR96 RNV88:RNV96 RDZ88:RDZ96 QUD88:QUD96 QKH88:QKH96 QAL88:QAL96 PQP88:PQP96 PGT88:PGT96 OWX88:OWX96 ONB88:ONB96 ODF88:ODF96 NTJ88:NTJ96 NJN88:NJN96 MZR88:MZR96 MPV88:MPV96 MFZ88:MFZ96 LWD88:LWD96 LMH88:LMH96 LCL88:LCL96 KSP88:KSP96 KIT88:KIT96 JYX88:JYX96 JPB88:JPB96 JFF88:JFF96 IVJ88:IVJ96 ILN88:ILN96 IBR88:IBR96 HRV88:HRV96 HHZ88:HHZ96 GYD88:GYD96 GOH88:GOH96 GEL88:GEL96 FUP88:FUP96 FKT88:FKT96 FAX88:FAX96 ERB88:ERB96 EHF88:EHF96 DXJ88:DXJ96 DNN88:DNN96 DDR88:DDR96 CTV88:CTV96 CJZ88:CJZ96 CAD88:CAD96 BQH88:BQH96 BGL88:BGL96 AWP88:AWP96 AMT88:AMT96 ACX88:ACX96 TB88:TB96 JF88:JF96 TB110:TB115 WVQ98 WLU98 WBY98 VSC98 VIG98 UYK98 UOO98 UES98 TUW98 TLA98 TBE98 SRI98 SHM98 RXQ98 RNU98 RDY98 QUC98 QKG98 QAK98 PQO98 PGS98 OWW98 ONA98 ODE98 NTI98 NJM98 MZQ98 MPU98 MFY98 LWC98 LMG98 LCK98 KSO98 KIS98 JYW98 JPA98 JFE98 IVI98 ILM98 IBQ98 HRU98 HHY98 GYC98 GOG98 GEK98 FUO98 FKS98 FAW98 ERA98 EHE98 DXI98 DNM98 DDQ98 CTU98 CJY98 CAC98 BQG98 BGK98 AWO98 AMS98 ACW98 TA98 JE98 H98:I98 WVQ117 WLU117 WBY117 VSC117 VIG117 UYK117 UOO117 UES117 TUW117 TLA117 TBE117 SRI117 SHM117 RXQ117 RNU117 RDY117 QUC117 QKG117 QAK117 PQO117 PGS117 OWW117 ONA117 ODE117 NTI117 NJM117 MZQ117 MPU117 MFY117 LWC117 LMG117 LCK117 KSO117 KIS117 JYW117 JPA117 JFE117 IVI117 ILM117 IBQ117 HRU117 HHY117 GYC117 GOG117 GEK117 FUO117 FKS117 FAW117 ERA117 EHE117 DXI117 DNM117 DDQ117 CTU117 CJY117 CAC117 BQG117 BGK117 AWO117 AMS117 ACW117 TA117 JE117 H117:I117 WVR110:WVR115 WLV110:WLV115 WBZ110:WBZ115 VSD110:VSD115 VIH110:VIH115 UYL110:UYL115 UOP110:UOP115 UET110:UET115 TUX110:TUX115 TLB110:TLB115 TBF110:TBF115 SRJ110:SRJ115 SHN110:SHN115 RXR110:RXR115 RNV110:RNV115 RDZ110:RDZ115 QUD110:QUD115 QKH110:QKH115 QAL110:QAL115 PQP110:PQP115 PGT110:PGT115 OWX110:OWX115 ONB110:ONB115 ODF110:ODF115 NTJ110:NTJ115 NJN110:NJN115 MZR110:MZR115 MPV110:MPV115 MFZ110:MFZ115 LWD110:LWD115 LMH110:LMH115 LCL110:LCL115 KSP110:KSP115 KIT110:KIT115 JYX110:JYX115 JPB110:JPB115 JFF110:JFF115 IVJ110:IVJ115 ILN110:ILN115 IBR110:IBR115 HRV110:HRV115 HHZ110:HHZ115 GYD110:GYD115 GOH110:GOH115 GEL110:GEL115 FUP110:FUP115 FKT110:FKT115 FAX110:FAX115 ERB110:ERB115 EHF110:EHF115 DXJ110:DXJ115 DNN110:DNN115 DDR110:DDR115 CTV110:CTV115 CJZ110:CJZ115 CAD110:CAD115 BQH110:BQH115 BGL110:BGL115 AWP110:AWP115 AMT110:AMT115 ACX110:ACX115" xr:uid="{00000000-0002-0000-0200-000015000000}">
      <formula1>$O$109:$P$109</formula1>
    </dataValidation>
    <dataValidation type="list" operator="equal" allowBlank="1" showInputMessage="1" showErrorMessage="1" sqref="JF106 WVR106 WLV106 WBZ106 VSD106 VIH106 UYL106 UOP106 UET106 TUX106 TLB106 TBF106 SRJ106 SHN106 RXR106 RNV106 RDZ106 QUD106 QKH106 QAL106 PQP106 PGT106 OWX106 ONB106 ODF106 NTJ106 NJN106 MZR106 MPV106 MFZ106 LWD106 LMH106 LCL106 KSP106 KIT106 JYX106 JPB106 JFF106 IVJ106 ILN106 IBR106 HRV106 HHZ106 GYD106 GOH106 GEL106 FUP106 FKT106 FAX106 ERB106 EHF106 DXJ106 DNN106 DDR106 CTV106 CJZ106 CAD106 BQH106 BGL106 AWP106 AMT106 ACX106 TB106" xr:uid="{00000000-0002-0000-0200-000016000000}">
      <formula1>$O$106:$P$106</formula1>
    </dataValidation>
    <dataValidation type="list" allowBlank="1" showInputMessage="1" showErrorMessage="1" sqref="JF109 WVR109 WLV109 WBZ109 VSD109 VIH109 UYL109 UOP109 UET109 TUX109 TLB109 TBF109 SRJ109 SHN109 RXR109 RNV109 RDZ109 QUD109 QKH109 QAL109 PQP109 PGT109 OWX109 ONB109 ODF109 NTJ109 NJN109 MZR109 MPV109 MFZ109 LWD109 LMH109 LCL109 KSP109 KIT109 JYX109 JPB109 JFF109 IVJ109 ILN109 IBR109 HRV109 HHZ109 GYD109 GOH109 GEL109 FUP109 FKT109 FAX109 ERB109 EHF109 DXJ109 DNN109 DDR109 CTV109 CJZ109 CAD109 BQH109 BGL109 AWP109 AMT109 ACX109 TB109" xr:uid="{00000000-0002-0000-0200-000017000000}">
      <formula1>$O$109</formula1>
    </dataValidation>
  </dataValidations>
  <pageMargins left="0.39370078740157483" right="0.39370078740157483" top="0.23622047244094491" bottom="0.43307086614173229" header="0.39370078740157483" footer="0.19685039370078741"/>
  <pageSetup paperSize="9" scale="65" fitToHeight="0" orientation="portrait" useFirstPageNumber="1" r:id="rId1"/>
  <headerFooter differentFirst="1">
    <oddFooter>&amp;CSeite &amp;P/&amp;N</oddFooter>
    <firstFooter>&amp;LFormularstand: 19.04.2022</firstFooter>
  </headerFooter>
  <rowBreaks count="1" manualBreakCount="1">
    <brk id="45" max="11" man="1"/>
  </rowBreaks>
  <ignoredErrors>
    <ignoredError sqref="I59:I60 I41"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dimension ref="A2:H21"/>
  <sheetViews>
    <sheetView workbookViewId="0">
      <selection activeCell="B14" sqref="B14"/>
    </sheetView>
  </sheetViews>
  <sheetFormatPr baseColWidth="10" defaultRowHeight="12.75" x14ac:dyDescent="0.2"/>
  <cols>
    <col min="1" max="1" width="4.375" style="9" customWidth="1"/>
    <col min="2" max="2" width="50.125" style="9" customWidth="1"/>
    <col min="3" max="3" width="12.375" style="9" customWidth="1"/>
    <col min="4" max="4" width="13.75" style="9" customWidth="1"/>
    <col min="5" max="5" width="13.25" style="9" customWidth="1"/>
    <col min="6" max="6" width="11.5" style="9" bestFit="1" customWidth="1"/>
    <col min="7" max="257" width="11" style="9"/>
    <col min="258" max="258" width="4.375" style="9" customWidth="1"/>
    <col min="259" max="259" width="50.125" style="9" customWidth="1"/>
    <col min="260" max="260" width="13.75" style="9" customWidth="1"/>
    <col min="261" max="261" width="13.25" style="9" customWidth="1"/>
    <col min="262" max="262" width="11.5" style="9" bestFit="1" customWidth="1"/>
    <col min="263" max="513" width="11" style="9"/>
    <col min="514" max="514" width="4.375" style="9" customWidth="1"/>
    <col min="515" max="515" width="50.125" style="9" customWidth="1"/>
    <col min="516" max="516" width="13.75" style="9" customWidth="1"/>
    <col min="517" max="517" width="13.25" style="9" customWidth="1"/>
    <col min="518" max="518" width="11.5" style="9" bestFit="1" customWidth="1"/>
    <col min="519" max="769" width="11" style="9"/>
    <col min="770" max="770" width="4.375" style="9" customWidth="1"/>
    <col min="771" max="771" width="50.125" style="9" customWidth="1"/>
    <col min="772" max="772" width="13.75" style="9" customWidth="1"/>
    <col min="773" max="773" width="13.25" style="9" customWidth="1"/>
    <col min="774" max="774" width="11.5" style="9" bestFit="1" customWidth="1"/>
    <col min="775" max="1025" width="11" style="9"/>
    <col min="1026" max="1026" width="4.375" style="9" customWidth="1"/>
    <col min="1027" max="1027" width="50.125" style="9" customWidth="1"/>
    <col min="1028" max="1028" width="13.75" style="9" customWidth="1"/>
    <col min="1029" max="1029" width="13.25" style="9" customWidth="1"/>
    <col min="1030" max="1030" width="11.5" style="9" bestFit="1" customWidth="1"/>
    <col min="1031" max="1281" width="11" style="9"/>
    <col min="1282" max="1282" width="4.375" style="9" customWidth="1"/>
    <col min="1283" max="1283" width="50.125" style="9" customWidth="1"/>
    <col min="1284" max="1284" width="13.75" style="9" customWidth="1"/>
    <col min="1285" max="1285" width="13.25" style="9" customWidth="1"/>
    <col min="1286" max="1286" width="11.5" style="9" bestFit="1" customWidth="1"/>
    <col min="1287" max="1537" width="11" style="9"/>
    <col min="1538" max="1538" width="4.375" style="9" customWidth="1"/>
    <col min="1539" max="1539" width="50.125" style="9" customWidth="1"/>
    <col min="1540" max="1540" width="13.75" style="9" customWidth="1"/>
    <col min="1541" max="1541" width="13.25" style="9" customWidth="1"/>
    <col min="1542" max="1542" width="11.5" style="9" bestFit="1" customWidth="1"/>
    <col min="1543" max="1793" width="11" style="9"/>
    <col min="1794" max="1794" width="4.375" style="9" customWidth="1"/>
    <col min="1795" max="1795" width="50.125" style="9" customWidth="1"/>
    <col min="1796" max="1796" width="13.75" style="9" customWidth="1"/>
    <col min="1797" max="1797" width="13.25" style="9" customWidth="1"/>
    <col min="1798" max="1798" width="11.5" style="9" bestFit="1" customWidth="1"/>
    <col min="1799" max="2049" width="11" style="9"/>
    <col min="2050" max="2050" width="4.375" style="9" customWidth="1"/>
    <col min="2051" max="2051" width="50.125" style="9" customWidth="1"/>
    <col min="2052" max="2052" width="13.75" style="9" customWidth="1"/>
    <col min="2053" max="2053" width="13.25" style="9" customWidth="1"/>
    <col min="2054" max="2054" width="11.5" style="9" bestFit="1" customWidth="1"/>
    <col min="2055" max="2305" width="11" style="9"/>
    <col min="2306" max="2306" width="4.375" style="9" customWidth="1"/>
    <col min="2307" max="2307" width="50.125" style="9" customWidth="1"/>
    <col min="2308" max="2308" width="13.75" style="9" customWidth="1"/>
    <col min="2309" max="2309" width="13.25" style="9" customWidth="1"/>
    <col min="2310" max="2310" width="11.5" style="9" bestFit="1" customWidth="1"/>
    <col min="2311" max="2561" width="11" style="9"/>
    <col min="2562" max="2562" width="4.375" style="9" customWidth="1"/>
    <col min="2563" max="2563" width="50.125" style="9" customWidth="1"/>
    <col min="2564" max="2564" width="13.75" style="9" customWidth="1"/>
    <col min="2565" max="2565" width="13.25" style="9" customWidth="1"/>
    <col min="2566" max="2566" width="11.5" style="9" bestFit="1" customWidth="1"/>
    <col min="2567" max="2817" width="11" style="9"/>
    <col min="2818" max="2818" width="4.375" style="9" customWidth="1"/>
    <col min="2819" max="2819" width="50.125" style="9" customWidth="1"/>
    <col min="2820" max="2820" width="13.75" style="9" customWidth="1"/>
    <col min="2821" max="2821" width="13.25" style="9" customWidth="1"/>
    <col min="2822" max="2822" width="11.5" style="9" bestFit="1" customWidth="1"/>
    <col min="2823" max="3073" width="11" style="9"/>
    <col min="3074" max="3074" width="4.375" style="9" customWidth="1"/>
    <col min="3075" max="3075" width="50.125" style="9" customWidth="1"/>
    <col min="3076" max="3076" width="13.75" style="9" customWidth="1"/>
    <col min="3077" max="3077" width="13.25" style="9" customWidth="1"/>
    <col min="3078" max="3078" width="11.5" style="9" bestFit="1" customWidth="1"/>
    <col min="3079" max="3329" width="11" style="9"/>
    <col min="3330" max="3330" width="4.375" style="9" customWidth="1"/>
    <col min="3331" max="3331" width="50.125" style="9" customWidth="1"/>
    <col min="3332" max="3332" width="13.75" style="9" customWidth="1"/>
    <col min="3333" max="3333" width="13.25" style="9" customWidth="1"/>
    <col min="3334" max="3334" width="11.5" style="9" bestFit="1" customWidth="1"/>
    <col min="3335" max="3585" width="11" style="9"/>
    <col min="3586" max="3586" width="4.375" style="9" customWidth="1"/>
    <col min="3587" max="3587" width="50.125" style="9" customWidth="1"/>
    <col min="3588" max="3588" width="13.75" style="9" customWidth="1"/>
    <col min="3589" max="3589" width="13.25" style="9" customWidth="1"/>
    <col min="3590" max="3590" width="11.5" style="9" bestFit="1" customWidth="1"/>
    <col min="3591" max="3841" width="11" style="9"/>
    <col min="3842" max="3842" width="4.375" style="9" customWidth="1"/>
    <col min="3843" max="3843" width="50.125" style="9" customWidth="1"/>
    <col min="3844" max="3844" width="13.75" style="9" customWidth="1"/>
    <col min="3845" max="3845" width="13.25" style="9" customWidth="1"/>
    <col min="3846" max="3846" width="11.5" style="9" bestFit="1" customWidth="1"/>
    <col min="3847" max="4097" width="11" style="9"/>
    <col min="4098" max="4098" width="4.375" style="9" customWidth="1"/>
    <col min="4099" max="4099" width="50.125" style="9" customWidth="1"/>
    <col min="4100" max="4100" width="13.75" style="9" customWidth="1"/>
    <col min="4101" max="4101" width="13.25" style="9" customWidth="1"/>
    <col min="4102" max="4102" width="11.5" style="9" bestFit="1" customWidth="1"/>
    <col min="4103" max="4353" width="11" style="9"/>
    <col min="4354" max="4354" width="4.375" style="9" customWidth="1"/>
    <col min="4355" max="4355" width="50.125" style="9" customWidth="1"/>
    <col min="4356" max="4356" width="13.75" style="9" customWidth="1"/>
    <col min="4357" max="4357" width="13.25" style="9" customWidth="1"/>
    <col min="4358" max="4358" width="11.5" style="9" bestFit="1" customWidth="1"/>
    <col min="4359" max="4609" width="11" style="9"/>
    <col min="4610" max="4610" width="4.375" style="9" customWidth="1"/>
    <col min="4611" max="4611" width="50.125" style="9" customWidth="1"/>
    <col min="4612" max="4612" width="13.75" style="9" customWidth="1"/>
    <col min="4613" max="4613" width="13.25" style="9" customWidth="1"/>
    <col min="4614" max="4614" width="11.5" style="9" bestFit="1" customWidth="1"/>
    <col min="4615" max="4865" width="11" style="9"/>
    <col min="4866" max="4866" width="4.375" style="9" customWidth="1"/>
    <col min="4867" max="4867" width="50.125" style="9" customWidth="1"/>
    <col min="4868" max="4868" width="13.75" style="9" customWidth="1"/>
    <col min="4869" max="4869" width="13.25" style="9" customWidth="1"/>
    <col min="4870" max="4870" width="11.5" style="9" bestFit="1" customWidth="1"/>
    <col min="4871" max="5121" width="11" style="9"/>
    <col min="5122" max="5122" width="4.375" style="9" customWidth="1"/>
    <col min="5123" max="5123" width="50.125" style="9" customWidth="1"/>
    <col min="5124" max="5124" width="13.75" style="9" customWidth="1"/>
    <col min="5125" max="5125" width="13.25" style="9" customWidth="1"/>
    <col min="5126" max="5126" width="11.5" style="9" bestFit="1" customWidth="1"/>
    <col min="5127" max="5377" width="11" style="9"/>
    <col min="5378" max="5378" width="4.375" style="9" customWidth="1"/>
    <col min="5379" max="5379" width="50.125" style="9" customWidth="1"/>
    <col min="5380" max="5380" width="13.75" style="9" customWidth="1"/>
    <col min="5381" max="5381" width="13.25" style="9" customWidth="1"/>
    <col min="5382" max="5382" width="11.5" style="9" bestFit="1" customWidth="1"/>
    <col min="5383" max="5633" width="11" style="9"/>
    <col min="5634" max="5634" width="4.375" style="9" customWidth="1"/>
    <col min="5635" max="5635" width="50.125" style="9" customWidth="1"/>
    <col min="5636" max="5636" width="13.75" style="9" customWidth="1"/>
    <col min="5637" max="5637" width="13.25" style="9" customWidth="1"/>
    <col min="5638" max="5638" width="11.5" style="9" bestFit="1" customWidth="1"/>
    <col min="5639" max="5889" width="11" style="9"/>
    <col min="5890" max="5890" width="4.375" style="9" customWidth="1"/>
    <col min="5891" max="5891" width="50.125" style="9" customWidth="1"/>
    <col min="5892" max="5892" width="13.75" style="9" customWidth="1"/>
    <col min="5893" max="5893" width="13.25" style="9" customWidth="1"/>
    <col min="5894" max="5894" width="11.5" style="9" bestFit="1" customWidth="1"/>
    <col min="5895" max="6145" width="11" style="9"/>
    <col min="6146" max="6146" width="4.375" style="9" customWidth="1"/>
    <col min="6147" max="6147" width="50.125" style="9" customWidth="1"/>
    <col min="6148" max="6148" width="13.75" style="9" customWidth="1"/>
    <col min="6149" max="6149" width="13.25" style="9" customWidth="1"/>
    <col min="6150" max="6150" width="11.5" style="9" bestFit="1" customWidth="1"/>
    <col min="6151" max="6401" width="11" style="9"/>
    <col min="6402" max="6402" width="4.375" style="9" customWidth="1"/>
    <col min="6403" max="6403" width="50.125" style="9" customWidth="1"/>
    <col min="6404" max="6404" width="13.75" style="9" customWidth="1"/>
    <col min="6405" max="6405" width="13.25" style="9" customWidth="1"/>
    <col min="6406" max="6406" width="11.5" style="9" bestFit="1" customWidth="1"/>
    <col min="6407" max="6657" width="11" style="9"/>
    <col min="6658" max="6658" width="4.375" style="9" customWidth="1"/>
    <col min="6659" max="6659" width="50.125" style="9" customWidth="1"/>
    <col min="6660" max="6660" width="13.75" style="9" customWidth="1"/>
    <col min="6661" max="6661" width="13.25" style="9" customWidth="1"/>
    <col min="6662" max="6662" width="11.5" style="9" bestFit="1" customWidth="1"/>
    <col min="6663" max="6913" width="11" style="9"/>
    <col min="6914" max="6914" width="4.375" style="9" customWidth="1"/>
    <col min="6915" max="6915" width="50.125" style="9" customWidth="1"/>
    <col min="6916" max="6916" width="13.75" style="9" customWidth="1"/>
    <col min="6917" max="6917" width="13.25" style="9" customWidth="1"/>
    <col min="6918" max="6918" width="11.5" style="9" bestFit="1" customWidth="1"/>
    <col min="6919" max="7169" width="11" style="9"/>
    <col min="7170" max="7170" width="4.375" style="9" customWidth="1"/>
    <col min="7171" max="7171" width="50.125" style="9" customWidth="1"/>
    <col min="7172" max="7172" width="13.75" style="9" customWidth="1"/>
    <col min="7173" max="7173" width="13.25" style="9" customWidth="1"/>
    <col min="7174" max="7174" width="11.5" style="9" bestFit="1" customWidth="1"/>
    <col min="7175" max="7425" width="11" style="9"/>
    <col min="7426" max="7426" width="4.375" style="9" customWidth="1"/>
    <col min="7427" max="7427" width="50.125" style="9" customWidth="1"/>
    <col min="7428" max="7428" width="13.75" style="9" customWidth="1"/>
    <col min="7429" max="7429" width="13.25" style="9" customWidth="1"/>
    <col min="7430" max="7430" width="11.5" style="9" bestFit="1" customWidth="1"/>
    <col min="7431" max="7681" width="11" style="9"/>
    <col min="7682" max="7682" width="4.375" style="9" customWidth="1"/>
    <col min="7683" max="7683" width="50.125" style="9" customWidth="1"/>
    <col min="7684" max="7684" width="13.75" style="9" customWidth="1"/>
    <col min="7685" max="7685" width="13.25" style="9" customWidth="1"/>
    <col min="7686" max="7686" width="11.5" style="9" bestFit="1" customWidth="1"/>
    <col min="7687" max="7937" width="11" style="9"/>
    <col min="7938" max="7938" width="4.375" style="9" customWidth="1"/>
    <col min="7939" max="7939" width="50.125" style="9" customWidth="1"/>
    <col min="7940" max="7940" width="13.75" style="9" customWidth="1"/>
    <col min="7941" max="7941" width="13.25" style="9" customWidth="1"/>
    <col min="7942" max="7942" width="11.5" style="9" bestFit="1" customWidth="1"/>
    <col min="7943" max="8193" width="11" style="9"/>
    <col min="8194" max="8194" width="4.375" style="9" customWidth="1"/>
    <col min="8195" max="8195" width="50.125" style="9" customWidth="1"/>
    <col min="8196" max="8196" width="13.75" style="9" customWidth="1"/>
    <col min="8197" max="8197" width="13.25" style="9" customWidth="1"/>
    <col min="8198" max="8198" width="11.5" style="9" bestFit="1" customWidth="1"/>
    <col min="8199" max="8449" width="11" style="9"/>
    <col min="8450" max="8450" width="4.375" style="9" customWidth="1"/>
    <col min="8451" max="8451" width="50.125" style="9" customWidth="1"/>
    <col min="8452" max="8452" width="13.75" style="9" customWidth="1"/>
    <col min="8453" max="8453" width="13.25" style="9" customWidth="1"/>
    <col min="8454" max="8454" width="11.5" style="9" bestFit="1" customWidth="1"/>
    <col min="8455" max="8705" width="11" style="9"/>
    <col min="8706" max="8706" width="4.375" style="9" customWidth="1"/>
    <col min="8707" max="8707" width="50.125" style="9" customWidth="1"/>
    <col min="8708" max="8708" width="13.75" style="9" customWidth="1"/>
    <col min="8709" max="8709" width="13.25" style="9" customWidth="1"/>
    <col min="8710" max="8710" width="11.5" style="9" bestFit="1" customWidth="1"/>
    <col min="8711" max="8961" width="11" style="9"/>
    <col min="8962" max="8962" width="4.375" style="9" customWidth="1"/>
    <col min="8963" max="8963" width="50.125" style="9" customWidth="1"/>
    <col min="8964" max="8964" width="13.75" style="9" customWidth="1"/>
    <col min="8965" max="8965" width="13.25" style="9" customWidth="1"/>
    <col min="8966" max="8966" width="11.5" style="9" bestFit="1" customWidth="1"/>
    <col min="8967" max="9217" width="11" style="9"/>
    <col min="9218" max="9218" width="4.375" style="9" customWidth="1"/>
    <col min="9219" max="9219" width="50.125" style="9" customWidth="1"/>
    <col min="9220" max="9220" width="13.75" style="9" customWidth="1"/>
    <col min="9221" max="9221" width="13.25" style="9" customWidth="1"/>
    <col min="9222" max="9222" width="11.5" style="9" bestFit="1" customWidth="1"/>
    <col min="9223" max="9473" width="11" style="9"/>
    <col min="9474" max="9474" width="4.375" style="9" customWidth="1"/>
    <col min="9475" max="9475" width="50.125" style="9" customWidth="1"/>
    <col min="9476" max="9476" width="13.75" style="9" customWidth="1"/>
    <col min="9477" max="9477" width="13.25" style="9" customWidth="1"/>
    <col min="9478" max="9478" width="11.5" style="9" bestFit="1" customWidth="1"/>
    <col min="9479" max="9729" width="11" style="9"/>
    <col min="9730" max="9730" width="4.375" style="9" customWidth="1"/>
    <col min="9731" max="9731" width="50.125" style="9" customWidth="1"/>
    <col min="9732" max="9732" width="13.75" style="9" customWidth="1"/>
    <col min="9733" max="9733" width="13.25" style="9" customWidth="1"/>
    <col min="9734" max="9734" width="11.5" style="9" bestFit="1" customWidth="1"/>
    <col min="9735" max="9985" width="11" style="9"/>
    <col min="9986" max="9986" width="4.375" style="9" customWidth="1"/>
    <col min="9987" max="9987" width="50.125" style="9" customWidth="1"/>
    <col min="9988" max="9988" width="13.75" style="9" customWidth="1"/>
    <col min="9989" max="9989" width="13.25" style="9" customWidth="1"/>
    <col min="9990" max="9990" width="11.5" style="9" bestFit="1" customWidth="1"/>
    <col min="9991" max="10241" width="11" style="9"/>
    <col min="10242" max="10242" width="4.375" style="9" customWidth="1"/>
    <col min="10243" max="10243" width="50.125" style="9" customWidth="1"/>
    <col min="10244" max="10244" width="13.75" style="9" customWidth="1"/>
    <col min="10245" max="10245" width="13.25" style="9" customWidth="1"/>
    <col min="10246" max="10246" width="11.5" style="9" bestFit="1" customWidth="1"/>
    <col min="10247" max="10497" width="11" style="9"/>
    <col min="10498" max="10498" width="4.375" style="9" customWidth="1"/>
    <col min="10499" max="10499" width="50.125" style="9" customWidth="1"/>
    <col min="10500" max="10500" width="13.75" style="9" customWidth="1"/>
    <col min="10501" max="10501" width="13.25" style="9" customWidth="1"/>
    <col min="10502" max="10502" width="11.5" style="9" bestFit="1" customWidth="1"/>
    <col min="10503" max="10753" width="11" style="9"/>
    <col min="10754" max="10754" width="4.375" style="9" customWidth="1"/>
    <col min="10755" max="10755" width="50.125" style="9" customWidth="1"/>
    <col min="10756" max="10756" width="13.75" style="9" customWidth="1"/>
    <col min="10757" max="10757" width="13.25" style="9" customWidth="1"/>
    <col min="10758" max="10758" width="11.5" style="9" bestFit="1" customWidth="1"/>
    <col min="10759" max="11009" width="11" style="9"/>
    <col min="11010" max="11010" width="4.375" style="9" customWidth="1"/>
    <col min="11011" max="11011" width="50.125" style="9" customWidth="1"/>
    <col min="11012" max="11012" width="13.75" style="9" customWidth="1"/>
    <col min="11013" max="11013" width="13.25" style="9" customWidth="1"/>
    <col min="11014" max="11014" width="11.5" style="9" bestFit="1" customWidth="1"/>
    <col min="11015" max="11265" width="11" style="9"/>
    <col min="11266" max="11266" width="4.375" style="9" customWidth="1"/>
    <col min="11267" max="11267" width="50.125" style="9" customWidth="1"/>
    <col min="11268" max="11268" width="13.75" style="9" customWidth="1"/>
    <col min="11269" max="11269" width="13.25" style="9" customWidth="1"/>
    <col min="11270" max="11270" width="11.5" style="9" bestFit="1" customWidth="1"/>
    <col min="11271" max="11521" width="11" style="9"/>
    <col min="11522" max="11522" width="4.375" style="9" customWidth="1"/>
    <col min="11523" max="11523" width="50.125" style="9" customWidth="1"/>
    <col min="11524" max="11524" width="13.75" style="9" customWidth="1"/>
    <col min="11525" max="11525" width="13.25" style="9" customWidth="1"/>
    <col min="11526" max="11526" width="11.5" style="9" bestFit="1" customWidth="1"/>
    <col min="11527" max="11777" width="11" style="9"/>
    <col min="11778" max="11778" width="4.375" style="9" customWidth="1"/>
    <col min="11779" max="11779" width="50.125" style="9" customWidth="1"/>
    <col min="11780" max="11780" width="13.75" style="9" customWidth="1"/>
    <col min="11781" max="11781" width="13.25" style="9" customWidth="1"/>
    <col min="11782" max="11782" width="11.5" style="9" bestFit="1" customWidth="1"/>
    <col min="11783" max="12033" width="11" style="9"/>
    <col min="12034" max="12034" width="4.375" style="9" customWidth="1"/>
    <col min="12035" max="12035" width="50.125" style="9" customWidth="1"/>
    <col min="12036" max="12036" width="13.75" style="9" customWidth="1"/>
    <col min="12037" max="12037" width="13.25" style="9" customWidth="1"/>
    <col min="12038" max="12038" width="11.5" style="9" bestFit="1" customWidth="1"/>
    <col min="12039" max="12289" width="11" style="9"/>
    <col min="12290" max="12290" width="4.375" style="9" customWidth="1"/>
    <col min="12291" max="12291" width="50.125" style="9" customWidth="1"/>
    <col min="12292" max="12292" width="13.75" style="9" customWidth="1"/>
    <col min="12293" max="12293" width="13.25" style="9" customWidth="1"/>
    <col min="12294" max="12294" width="11.5" style="9" bestFit="1" customWidth="1"/>
    <col min="12295" max="12545" width="11" style="9"/>
    <col min="12546" max="12546" width="4.375" style="9" customWidth="1"/>
    <col min="12547" max="12547" width="50.125" style="9" customWidth="1"/>
    <col min="12548" max="12548" width="13.75" style="9" customWidth="1"/>
    <col min="12549" max="12549" width="13.25" style="9" customWidth="1"/>
    <col min="12550" max="12550" width="11.5" style="9" bestFit="1" customWidth="1"/>
    <col min="12551" max="12801" width="11" style="9"/>
    <col min="12802" max="12802" width="4.375" style="9" customWidth="1"/>
    <col min="12803" max="12803" width="50.125" style="9" customWidth="1"/>
    <col min="12804" max="12804" width="13.75" style="9" customWidth="1"/>
    <col min="12805" max="12805" width="13.25" style="9" customWidth="1"/>
    <col min="12806" max="12806" width="11.5" style="9" bestFit="1" customWidth="1"/>
    <col min="12807" max="13057" width="11" style="9"/>
    <col min="13058" max="13058" width="4.375" style="9" customWidth="1"/>
    <col min="13059" max="13059" width="50.125" style="9" customWidth="1"/>
    <col min="13060" max="13060" width="13.75" style="9" customWidth="1"/>
    <col min="13061" max="13061" width="13.25" style="9" customWidth="1"/>
    <col min="13062" max="13062" width="11.5" style="9" bestFit="1" customWidth="1"/>
    <col min="13063" max="13313" width="11" style="9"/>
    <col min="13314" max="13314" width="4.375" style="9" customWidth="1"/>
    <col min="13315" max="13315" width="50.125" style="9" customWidth="1"/>
    <col min="13316" max="13316" width="13.75" style="9" customWidth="1"/>
    <col min="13317" max="13317" width="13.25" style="9" customWidth="1"/>
    <col min="13318" max="13318" width="11.5" style="9" bestFit="1" customWidth="1"/>
    <col min="13319" max="13569" width="11" style="9"/>
    <col min="13570" max="13570" width="4.375" style="9" customWidth="1"/>
    <col min="13571" max="13571" width="50.125" style="9" customWidth="1"/>
    <col min="13572" max="13572" width="13.75" style="9" customWidth="1"/>
    <col min="13573" max="13573" width="13.25" style="9" customWidth="1"/>
    <col min="13574" max="13574" width="11.5" style="9" bestFit="1" customWidth="1"/>
    <col min="13575" max="13825" width="11" style="9"/>
    <col min="13826" max="13826" width="4.375" style="9" customWidth="1"/>
    <col min="13827" max="13827" width="50.125" style="9" customWidth="1"/>
    <col min="13828" max="13828" width="13.75" style="9" customWidth="1"/>
    <col min="13829" max="13829" width="13.25" style="9" customWidth="1"/>
    <col min="13830" max="13830" width="11.5" style="9" bestFit="1" customWidth="1"/>
    <col min="13831" max="14081" width="11" style="9"/>
    <col min="14082" max="14082" width="4.375" style="9" customWidth="1"/>
    <col min="14083" max="14083" width="50.125" style="9" customWidth="1"/>
    <col min="14084" max="14084" width="13.75" style="9" customWidth="1"/>
    <col min="14085" max="14085" width="13.25" style="9" customWidth="1"/>
    <col min="14086" max="14086" width="11.5" style="9" bestFit="1" customWidth="1"/>
    <col min="14087" max="14337" width="11" style="9"/>
    <col min="14338" max="14338" width="4.375" style="9" customWidth="1"/>
    <col min="14339" max="14339" width="50.125" style="9" customWidth="1"/>
    <col min="14340" max="14340" width="13.75" style="9" customWidth="1"/>
    <col min="14341" max="14341" width="13.25" style="9" customWidth="1"/>
    <col min="14342" max="14342" width="11.5" style="9" bestFit="1" customWidth="1"/>
    <col min="14343" max="14593" width="11" style="9"/>
    <col min="14594" max="14594" width="4.375" style="9" customWidth="1"/>
    <col min="14595" max="14595" width="50.125" style="9" customWidth="1"/>
    <col min="14596" max="14596" width="13.75" style="9" customWidth="1"/>
    <col min="14597" max="14597" width="13.25" style="9" customWidth="1"/>
    <col min="14598" max="14598" width="11.5" style="9" bestFit="1" customWidth="1"/>
    <col min="14599" max="14849" width="11" style="9"/>
    <col min="14850" max="14850" width="4.375" style="9" customWidth="1"/>
    <col min="14851" max="14851" width="50.125" style="9" customWidth="1"/>
    <col min="14852" max="14852" width="13.75" style="9" customWidth="1"/>
    <col min="14853" max="14853" width="13.25" style="9" customWidth="1"/>
    <col min="14854" max="14854" width="11.5" style="9" bestFit="1" customWidth="1"/>
    <col min="14855" max="15105" width="11" style="9"/>
    <col min="15106" max="15106" width="4.375" style="9" customWidth="1"/>
    <col min="15107" max="15107" width="50.125" style="9" customWidth="1"/>
    <col min="15108" max="15108" width="13.75" style="9" customWidth="1"/>
    <col min="15109" max="15109" width="13.25" style="9" customWidth="1"/>
    <col min="15110" max="15110" width="11.5" style="9" bestFit="1" customWidth="1"/>
    <col min="15111" max="15361" width="11" style="9"/>
    <col min="15362" max="15362" width="4.375" style="9" customWidth="1"/>
    <col min="15363" max="15363" width="50.125" style="9" customWidth="1"/>
    <col min="15364" max="15364" width="13.75" style="9" customWidth="1"/>
    <col min="15365" max="15365" width="13.25" style="9" customWidth="1"/>
    <col min="15366" max="15366" width="11.5" style="9" bestFit="1" customWidth="1"/>
    <col min="15367" max="15617" width="11" style="9"/>
    <col min="15618" max="15618" width="4.375" style="9" customWidth="1"/>
    <col min="15619" max="15619" width="50.125" style="9" customWidth="1"/>
    <col min="15620" max="15620" width="13.75" style="9" customWidth="1"/>
    <col min="15621" max="15621" width="13.25" style="9" customWidth="1"/>
    <col min="15622" max="15622" width="11.5" style="9" bestFit="1" customWidth="1"/>
    <col min="15623" max="15873" width="11" style="9"/>
    <col min="15874" max="15874" width="4.375" style="9" customWidth="1"/>
    <col min="15875" max="15875" width="50.125" style="9" customWidth="1"/>
    <col min="15876" max="15876" width="13.75" style="9" customWidth="1"/>
    <col min="15877" max="15877" width="13.25" style="9" customWidth="1"/>
    <col min="15878" max="15878" width="11.5" style="9" bestFit="1" customWidth="1"/>
    <col min="15879" max="16129" width="11" style="9"/>
    <col min="16130" max="16130" width="4.375" style="9" customWidth="1"/>
    <col min="16131" max="16131" width="50.125" style="9" customWidth="1"/>
    <col min="16132" max="16132" width="13.75" style="9" customWidth="1"/>
    <col min="16133" max="16133" width="13.25" style="9" customWidth="1"/>
    <col min="16134" max="16134" width="11.5" style="9" bestFit="1" customWidth="1"/>
    <col min="16135" max="16384" width="11" style="9"/>
  </cols>
  <sheetData>
    <row r="2" spans="1:6" x14ac:dyDescent="0.2">
      <c r="A2" s="59" t="s">
        <v>209</v>
      </c>
    </row>
    <row r="3" spans="1:6" x14ac:dyDescent="0.2">
      <c r="A3" s="59"/>
    </row>
    <row r="4" spans="1:6" ht="45.75" customHeight="1" x14ac:dyDescent="0.2">
      <c r="A4" s="85" t="s">
        <v>210</v>
      </c>
      <c r="B4" s="85" t="s">
        <v>211</v>
      </c>
      <c r="C4" s="85"/>
      <c r="D4" s="86" t="s">
        <v>212</v>
      </c>
      <c r="E4" s="86" t="s">
        <v>213</v>
      </c>
      <c r="F4" s="86" t="s">
        <v>214</v>
      </c>
    </row>
    <row r="5" spans="1:6" ht="45" x14ac:dyDescent="0.2">
      <c r="A5" s="87"/>
      <c r="B5" s="87" t="s">
        <v>385</v>
      </c>
      <c r="C5" s="87" t="s">
        <v>384</v>
      </c>
      <c r="D5" s="88">
        <v>0.4</v>
      </c>
      <c r="E5" s="88">
        <v>0.6</v>
      </c>
      <c r="F5" s="420" t="s">
        <v>215</v>
      </c>
    </row>
    <row r="6" spans="1:6" ht="45" x14ac:dyDescent="0.2">
      <c r="A6" s="87"/>
      <c r="B6" s="87" t="s">
        <v>393</v>
      </c>
      <c r="C6" s="87" t="s">
        <v>384</v>
      </c>
      <c r="D6" s="88">
        <v>0</v>
      </c>
      <c r="E6" s="88">
        <v>1</v>
      </c>
      <c r="F6" s="420" t="s">
        <v>390</v>
      </c>
    </row>
    <row r="7" spans="1:6" ht="45" x14ac:dyDescent="0.2">
      <c r="A7" s="87"/>
      <c r="B7" s="87" t="s">
        <v>394</v>
      </c>
      <c r="C7" s="87" t="s">
        <v>384</v>
      </c>
      <c r="D7" s="88">
        <v>0.6</v>
      </c>
      <c r="E7" s="88">
        <v>0.4</v>
      </c>
      <c r="F7" s="420" t="s">
        <v>391</v>
      </c>
    </row>
    <row r="8" spans="1:6" ht="45" x14ac:dyDescent="0.2">
      <c r="A8" s="470">
        <v>3</v>
      </c>
      <c r="B8" s="470" t="s">
        <v>395</v>
      </c>
      <c r="C8" s="470" t="s">
        <v>384</v>
      </c>
      <c r="D8" s="471">
        <v>0.6</v>
      </c>
      <c r="E8" s="471">
        <v>0.4</v>
      </c>
      <c r="F8" s="472" t="s">
        <v>391</v>
      </c>
    </row>
    <row r="20" spans="5:8" ht="14.25" x14ac:dyDescent="0.2">
      <c r="E20" s="923"/>
      <c r="F20" s="923"/>
      <c r="G20"/>
    </row>
    <row r="21" spans="5:8" ht="14.25" x14ac:dyDescent="0.2">
      <c r="E21" s="923"/>
      <c r="F21" s="923"/>
      <c r="G21"/>
      <c r="H21" s="9" t="str">
        <f>Fragenkatalog!AE361</f>
        <v/>
      </c>
    </row>
  </sheetData>
  <autoFilter ref="A4:WVN5" xr:uid="{00000000-0009-0000-0000-000003000000}"/>
  <mergeCells count="2">
    <mergeCell ref="E20:E21"/>
    <mergeCell ref="F20:F21"/>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85add35d-c6e0-4489-8974-a92c8b04369d">MLRID-1496383176-588</_dlc_DocId>
    <_dlc_DocIdUrl xmlns="85add35d-c6e0-4489-8974-a92c8b04369d">
      <Url>https://sp.bitbw.bwl.de/MLR/EFRE/Formulare_2021-27/_layouts/15/DocIdRedir.aspx?ID=MLRID-1496383176-588</Url>
      <Description>MLRID-1496383176-588</Description>
    </_dlc_DocIdUrl>
    <Standort xmlns="f0a6c3f4-25a7-4ed4-8aeb-4a0769efc5e6">Öffentliches Dokument</Standort>
    <Gültig_x0020_bis xmlns="f0a6c3f4-25a7-4ed4-8aeb-4a0769efc5e6" xsi:nil="true"/>
    <Verantwortlicher xmlns="ba583da3-5591-4248-ab4a-2115bb7f9dc5">
      <UserInfo>
        <DisplayName>Eusterschulte, Barbara (MLR)</DisplayName>
        <AccountId>274</AccountId>
        <AccountType/>
      </UserInfo>
    </Verantwortlicher>
    <Art_x0020_des_x0020_Formulars xmlns="f0a6c3f4-25a7-4ed4-8aeb-4a0769efc5e6">VwV-spezifisch</Art_x0020_des_x0020_Formulars>
    <Online_x0020_ab xmlns="f0a6c3f4-25a7-4ed4-8aeb-4a0769efc5e6">2022-04-18T22:00:00+00:00</Online_x0020_ab>
    <Gültig_x0020_ab xmlns="f0a6c3f4-25a7-4ed4-8aeb-4a0769efc5e6">2022-04-18T22:00:00+00:00</Gültig_x0020_ab>
    <Bearbeitungsstand xmlns="f0a6c3f4-25a7-4ed4-8aeb-4a0769efc5e6">Endfassung</Bearbeitungsstand>
    <j0321ce628a14bedbca7f692c0db0ac3 xmlns="f0a6c3f4-25a7-4ed4-8aeb-4a0769efc5e6">
      <Terms xmlns="http://schemas.microsoft.com/office/infopath/2007/PartnerControls">
        <TermInfo xmlns="http://schemas.microsoft.com/office/infopath/2007/PartnerControls">
          <TermName xmlns="http://schemas.microsoft.com/office/infopath/2007/PartnerControls">Verwaltungsbehörde</TermName>
          <TermId xmlns="http://schemas.microsoft.com/office/infopath/2007/PartnerControls">8b6d68cc-1aa9-4d00-acd6-cc79ac207446</TermId>
        </TermInfo>
      </Terms>
    </j0321ce628a14bedbca7f692c0db0ac3>
    <ibf2b30988204b4cb71bd207196b7d5a xmlns="f0a6c3f4-25a7-4ed4-8aeb-4a0769efc5e6">
      <Terms xmlns="http://schemas.microsoft.com/office/infopath/2007/PartnerControls">
        <TermInfo xmlns="http://schemas.microsoft.com/office/infopath/2007/PartnerControls">
          <TermName xmlns="http://schemas.microsoft.com/office/infopath/2007/PartnerControls">EFRE</TermName>
          <TermId xmlns="http://schemas.microsoft.com/office/infopath/2007/PartnerControls">1d0bbcf1-cf53-47bd-9f08-30acb2c3f620</TermId>
        </TermInfo>
      </Terms>
    </ibf2b30988204b4cb71bd207196b7d5a>
    <TaxCatchAll xmlns="85add35d-c6e0-4489-8974-a92c8b04369d">
      <Value>89</Value>
      <Value>13</Value>
    </TaxCatchAll>
    <Foerdertatbestand xmlns="4cca0dfe-6cf5-4daf-a408-515587581398">5 ELR | Spitze auf dem Land! Technologieführer für Baden-Württemberg</Foerdertatbestand>
    <Inhalt_x0020_des_x0020_Dokuments xmlns="4cca0dfe-6cf5-4daf-a408-515587581398">30 Antragsstellung | Zielbeitragsformular</Inhalt_x0020_des_x0020_Dokuments>
    <_x0056_wV1 xmlns="4cca0dfe-6cf5-4daf-a408-515587581398">5 ELR</_x0056_wV1>
    <Verfahrensschritt xmlns="4cca0dfe-6cf5-4daf-a408-515587581398">30 Antragsstellung</Verfahrensschritt>
    <Bemerkung xmlns="4cca0dfe-6cf5-4daf-a408-515587581398" xsi:nil="true"/>
    <Standort_x0020_ZuMa_x0020_oder_x0020_EFRE_x002d_Internetseite xmlns="4cca0dfe-6cf5-4daf-a408-515587581398"/>
    <zgSt xmlns="4cca0dfe-6cf5-4daf-a408-515587581398">zgStL</zgSt>
    <Metadaten_x0020_ge_x00e4_ndert_x0020_von xmlns="4cca0dfe-6cf5-4daf-a408-515587581398">
      <UserInfo>
        <DisplayName/>
        <AccountId xsi:nil="true"/>
        <AccountType/>
      </UserInfo>
    </Metadaten_x0020_ge_x00e4_ndert_x0020_von>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DD9ADAD1A66709419E9090A67495DE70" ma:contentTypeVersion="12" ma:contentTypeDescription="Ein neues Dokument erstellen." ma:contentTypeScope="" ma:versionID="6673959c596e385d4e1466ba54baf94c">
  <xsd:schema xmlns:xsd="http://www.w3.org/2001/XMLSchema" xmlns:xs="http://www.w3.org/2001/XMLSchema" xmlns:p="http://schemas.microsoft.com/office/2006/metadata/properties" xmlns:ns2="f0a6c3f4-25a7-4ed4-8aeb-4a0769efc5e6" xmlns:ns3="4cca0dfe-6cf5-4daf-a408-515587581398" xmlns:ns4="ba583da3-5591-4248-ab4a-2115bb7f9dc5" xmlns:ns5="85add35d-c6e0-4489-8974-a92c8b04369d" targetNamespace="http://schemas.microsoft.com/office/2006/metadata/properties" ma:root="true" ma:fieldsID="345eaf5960c59a58a97a111a61be1233" ns2:_="" ns3:_="" ns4:_="" ns5:_="">
    <xsd:import namespace="f0a6c3f4-25a7-4ed4-8aeb-4a0769efc5e6"/>
    <xsd:import namespace="4cca0dfe-6cf5-4daf-a408-515587581398"/>
    <xsd:import namespace="ba583da3-5591-4248-ab4a-2115bb7f9dc5"/>
    <xsd:import namespace="85add35d-c6e0-4489-8974-a92c8b04369d"/>
    <xsd:element name="properties">
      <xsd:complexType>
        <xsd:sequence>
          <xsd:element name="documentManagement">
            <xsd:complexType>
              <xsd:all>
                <xsd:element ref="ns2:Art_x0020_des_x0020_Formulars"/>
                <xsd:element ref="ns2:Bearbeitungsstand"/>
                <xsd:element ref="ns2:Standort"/>
                <xsd:element ref="ns3:_x0056_wV1"/>
                <xsd:element ref="ns3:Foerdertatbestand"/>
                <xsd:element ref="ns3:Verfahrensschritt"/>
                <xsd:element ref="ns3:Inhalt_x0020_des_x0020_Dokuments"/>
                <xsd:element ref="ns2:Gültig_x0020_ab" minOccurs="0"/>
                <xsd:element ref="ns2:Gültig_x0020_bis" minOccurs="0"/>
                <xsd:element ref="ns2:Online_x0020_ab" minOccurs="0"/>
                <xsd:element ref="ns4:Verantwortlicher" minOccurs="0"/>
                <xsd:element ref="ns5:_dlc_DocId" minOccurs="0"/>
                <xsd:element ref="ns5:_dlc_DocIdUrl" minOccurs="0"/>
                <xsd:element ref="ns5:_dlc_DocIdPersistId" minOccurs="0"/>
                <xsd:element ref="ns5:SharedWithUsers" minOccurs="0"/>
                <xsd:element ref="ns2:j0321ce628a14bedbca7f692c0db0ac3" minOccurs="0"/>
                <xsd:element ref="ns5:TaxCatchAll" minOccurs="0"/>
                <xsd:element ref="ns2:ibf2b30988204b4cb71bd207196b7d5a" minOccurs="0"/>
                <xsd:element ref="ns3:Bemerkung" minOccurs="0"/>
                <xsd:element ref="ns3:Standort_x0020_ZuMa_x0020_oder_x0020_EFRE_x002d_Internetseite"/>
                <xsd:element ref="ns3:zgSt"/>
                <xsd:element ref="ns3:Metadaten_x0020_ge_x00e4_ndert_x0020_v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a6c3f4-25a7-4ed4-8aeb-4a0769efc5e6" elementFormDefault="qualified">
    <xsd:import namespace="http://schemas.microsoft.com/office/2006/documentManagement/types"/>
    <xsd:import namespace="http://schemas.microsoft.com/office/infopath/2007/PartnerControls"/>
    <xsd:element name="Art_x0020_des_x0020_Formulars" ma:index="2" ma:displayName="Art des Formulars" ma:default="VwV-spezifisch" ma:format="Dropdown" ma:indexed="true" ma:internalName="Art_x0020_des_x0020_Formulars" ma:readOnly="false">
      <xsd:simpleType>
        <xsd:restriction base="dms:Choice">
          <xsd:enumeration value="Muster"/>
          <xsd:enumeration value="VwV-spezifisch"/>
          <xsd:enumeration value="VwV-übergreifend"/>
        </xsd:restriction>
      </xsd:simpleType>
    </xsd:element>
    <xsd:element name="Bearbeitungsstand" ma:index="3" ma:displayName="Bearbeitungsstand" ma:default="Endfassung" ma:format="Dropdown" ma:internalName="Bearbeitungsstand" ma:readOnly="false">
      <xsd:simpleType>
        <xsd:restriction base="dms:Choice">
          <xsd:enumeration value="Entwurf"/>
          <xsd:enumeration value="Endfassung"/>
          <xsd:enumeration value="nicht zutreffend"/>
        </xsd:restriction>
      </xsd:simpleType>
    </xsd:element>
    <xsd:element name="Standort" ma:index="4" ma:displayName="Standort" ma:default="Öffentliches Dokument" ma:description="Angabe, ob das Formular für Kunden oder nur verwaltungsintern verwendet wird" ma:format="Dropdown" ma:internalName="Standort" ma:readOnly="false">
      <xsd:simpleType>
        <xsd:restriction base="dms:Choice">
          <xsd:enumeration value="Öffentliches Dokument"/>
          <xsd:enumeration value="Internes Dokument"/>
        </xsd:restriction>
      </xsd:simpleType>
    </xsd:element>
    <xsd:element name="Gültig_x0020_ab" ma:index="9" nillable="true" ma:displayName="Datum des Dokuments" ma:format="DateOnly" ma:internalName="G_x00fc_ltig_x0020_ab" ma:readOnly="false">
      <xsd:simpleType>
        <xsd:restriction base="dms:DateTime"/>
      </xsd:simpleType>
    </xsd:element>
    <xsd:element name="Gültig_x0020_bis" ma:index="10" nillable="true" ma:displayName="Gültig bis" ma:description="Enddatum der Gültigkeit" ma:format="DateOnly" ma:internalName="G_x00fc_ltig_x0020_bis" ma:readOnly="false">
      <xsd:simpleType>
        <xsd:restriction base="dms:DateTime"/>
      </xsd:simpleType>
    </xsd:element>
    <xsd:element name="Online_x0020_ab" ma:index="11" nillable="true" ma:displayName="Online" ma:description="Angabe, wann das Dokument auf der EFRE-Webseite veröffentlicht wurde." ma:format="DateOnly" ma:internalName="Online_x0020_ab" ma:readOnly="false">
      <xsd:simpleType>
        <xsd:restriction base="dms:DateTime"/>
      </xsd:simpleType>
    </xsd:element>
    <xsd:element name="j0321ce628a14bedbca7f692c0db0ac3" ma:index="21" nillable="true" ma:taxonomy="true" ma:internalName="j0321ce628a14bedbca7f692c0db0ac3" ma:taxonomyFieldName="Zust_x00e4_ndige_x0020_Stelle" ma:displayName="Zuständige Stelle" ma:default="" ma:fieldId="{30321ce6-28a1-4bed-bca7-f692c0db0ac3}" ma:sspId="f7cd9f6c-e3b6-4b24-b8b1-c0a203f34b2b" ma:termSetId="c37209fe-56e1-4635-afa9-773a537fd6b7" ma:anchorId="00000000-0000-0000-0000-000000000000" ma:open="false" ma:isKeyword="false">
      <xsd:complexType>
        <xsd:sequence>
          <xsd:element ref="pc:Terms" minOccurs="0" maxOccurs="1"/>
        </xsd:sequence>
      </xsd:complexType>
    </xsd:element>
    <xsd:element name="ibf2b30988204b4cb71bd207196b7d5a" ma:index="23" nillable="true" ma:taxonomy="true" ma:internalName="ibf2b30988204b4cb71bd207196b7d5a" ma:taxonomyFieldName="Projekt" ma:displayName="Projekt" ma:readOnly="false" ma:default="13;#EFRE|1d0bbcf1-cf53-47bd-9f08-30acb2c3f620" ma:fieldId="{2bf2b309-8820-4b4c-b71b-d207196b7d5a}" ma:sspId="f7cd9f6c-e3b6-4b24-b8b1-c0a203f34b2b" ma:termSetId="6d9b9e1e-83e0-4e26-9243-36634e7ed3b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cca0dfe-6cf5-4daf-a408-515587581398" elementFormDefault="qualified">
    <xsd:import namespace="http://schemas.microsoft.com/office/2006/documentManagement/types"/>
    <xsd:import namespace="http://schemas.microsoft.com/office/infopath/2007/PartnerControls"/>
    <xsd:element name="_x0056_wV1" ma:index="5" ma:displayName="VwV" ma:default="übergreifend" ma:format="Dropdown" ma:internalName="_x0056_wV1">
      <xsd:simpleType>
        <xsd:restriction base="dms:Choice">
          <xsd:enumeration value="1 VwV EVI +"/>
          <xsd:enumeration value="2 VwV IPV"/>
          <xsd:enumeration value="3 VwV RegioInn2030"/>
          <xsd:enumeration value="4 VwV FEIH"/>
          <xsd:enumeration value="5 ELR"/>
          <xsd:enumeration value="6 HIP"/>
          <xsd:enumeration value="7 VwV Bioökonomie"/>
          <xsd:enumeration value="8 VwV Wasserstoff"/>
          <xsd:enumeration value="9 VwV RE"/>
          <xsd:enumeration value="10 VwV XCUBIO und CCUBIO"/>
          <xsd:enumeration value="11 VwV InvestRE"/>
          <xsd:enumeration value="LV Hochbauten"/>
          <xsd:enumeration value="LV Personal- und Sachmittel"/>
          <xsd:enumeration value="Technische Hilfe"/>
          <xsd:enumeration value="übergreifend"/>
        </xsd:restriction>
      </xsd:simpleType>
    </xsd:element>
    <xsd:element name="Foerdertatbestand" ma:index="6" ma:displayName="Foerdertatbestand" ma:default="übergreifend | übergreifend" ma:format="Dropdown" ma:internalName="Foerdertatbestand">
      <xsd:simpleType>
        <xsd:restriction base="dms:Choice">
          <xsd:enumeration value="1 VwV EVI + | Forschungsinfrastruktur"/>
          <xsd:enumeration value="1 VwV EVI + | Validierungsförderung"/>
          <xsd:enumeration value="1 VwV EVI + | Technologie-Transfermanagement (TTM)"/>
          <xsd:enumeration value="1 VwV EVI + | Technologietransferverbünde"/>
          <xsd:enumeration value="1 VwV EVI + | Start-up-Acceleratoren (Acceleratoren)"/>
          <xsd:enumeration value="1 VwV EVI + | STEP Technologietransfer"/>
          <xsd:enumeration value="1 VwV EVI + | STEP-Transfer-Booster"/>
          <xsd:enumeration value="1 VwV EVI + | Prototypenförderung"/>
          <xsd:enumeration value="1 VwV EVI + | übergreifend"/>
          <xsd:enumeration value="2 VwV IPV | Entwicklung neuer marktfähiger Produkte und Verfahren"/>
          <xsd:enumeration value="2 VwV IPV | übergreifend"/>
          <xsd:enumeration value="3 VwV RegioInn2030 | Innovationskapazitäten"/>
          <xsd:enumeration value="3 VwV RegioInn2030 | Regionale Innovations-systeme"/>
          <xsd:enumeration value="3 VwV RegioInn2030 | übergreifend"/>
          <xsd:enumeration value="4 VwV FEIH | Forschungsbauten an Universitäten"/>
          <xsd:enumeration value="4 VwV FEIH | Förderung von Forschungsgroßgeräten"/>
          <xsd:enumeration value="4 VwV FEIH | Innovation Challenge und ergänzende Formate"/>
          <xsd:enumeration value="4 VwV FEIH | Regionale Innovationszentren an staatlichen Hochschulen für angewandte Wissenschaften"/>
          <xsd:enumeration value="4 VwV FEIH | PAN HAW BW"/>
          <xsd:enumeration value="4 VwV FEIH | Prototypenförderung"/>
          <xsd:enumeration value="4 VwV FEIH | übergreifend"/>
          <xsd:enumeration value="5 ELR | Innovationskapazitäten1 VwV EVI + | STEP-Transfer-Booster"/>
          <xsd:enumeration value="5 ELR | Komponenten der Wasserstoffwirtschaft"/>
          <xsd:enumeration value="5 ELR | Demonstrationsvorhaben innovativer nachhaltiger Bioökonomie (Landw.)"/>
          <xsd:enumeration value="5 ELR | übergreifend"/>
          <xsd:enumeration value="5 ELR | Spitze auf dem Land! Technologieführer für Baden-Württemberg"/>
          <xsd:enumeration value="6 HIP | Demonstrationsbauten in innovativer Holzbauweise"/>
          <xsd:enumeration value="6 HIP | Fachberatung und Innovationstransfer Bereich Holz"/>
          <xsd:enumeration value="6 HIP | Forschungs- und Entwicklungsvorhaben Bereich Holz  (öffentliche Einrichtungen)"/>
          <xsd:enumeration value="6 HIP | Forschungs- und Entwicklungsvorhaben Bereich Holz (Unternehmen)"/>
          <xsd:enumeration value="6 HIP | übergreifend"/>
          <xsd:enumeration value="7 VwV Bioökonomie | Bioraffinerien"/>
          <xsd:enumeration value="7 VwV Bioökonomie | übergreifend"/>
          <xsd:enumeration value="8 VwV Wasserstoff | Wasserstoff-Modellregionen"/>
          <xsd:enumeration value="8 VwV Wasserstoff | übergreifend"/>
          <xsd:enumeration value="9 VwV RE | &quot;KEFF + = Regionale Kompetenzstellen für Ressourceneffizienz &quot;"/>
          <xsd:enumeration value="9 VwV RE | Beratung"/>
          <xsd:enumeration value="9 VwV RE | übergreifend"/>
          <xsd:enumeration value="10 VwV XCUBIO und CCUBIO | Pilot-/Demonstrationslanlagen"/>
          <xsd:enumeration value="11 VwV InvestRE | Ressourceneffizienz in Unternehmen"/>
          <xsd:enumeration value="LV Hochbauten | Forschungsinfrastruktur"/>
          <xsd:enumeration value="LV Hochbauten | Innovationszentren"/>
          <xsd:enumeration value="LV Personal- und Sachmittel | RegioClusterAgentur Baden-Württemberg"/>
          <xsd:enumeration value="LV Personal- und Sachmittel | TH"/>
          <xsd:enumeration value="übergreifend | übergreifend"/>
        </xsd:restriction>
      </xsd:simpleType>
    </xsd:element>
    <xsd:element name="Verfahrensschritt" ma:index="7" ma:displayName="Verfahrensschritt" ma:default="10 Vorabverfahren" ma:format="Dropdown" ma:internalName="Verfahrensschritt">
      <xsd:simpleType>
        <xsd:restriction base="dms:Choice">
          <xsd:enumeration value="10 Vorabverfahren"/>
          <xsd:enumeration value="20 Information und Beratung"/>
          <xsd:enumeration value="30 Antragsstellung"/>
          <xsd:enumeration value="40 Projektauswahl"/>
          <xsd:enumeration value="50 Antragsbearbeitung"/>
          <xsd:enumeration value="60 Zwischen-/Verwendungsnachweis"/>
          <xsd:enumeration value="70 Zwischen- und Verwendungsnachweisprüfung"/>
          <xsd:enumeration value="80 Überprüfung der Dauerhaftigkeit"/>
          <xsd:enumeration value="übergreifend"/>
        </xsd:restriction>
      </xsd:simpleType>
    </xsd:element>
    <xsd:element name="Inhalt_x0020_des_x0020_Dokuments" ma:index="8" ma:displayName="Inhalt des Dokuments" ma:default="10 Vorabverfahren | Bewertungsraster" ma:format="Dropdown" ma:internalName="Inhalt_x0020_des_x0020_Dokuments">
      <xsd:simpleType>
        <xsd:restriction base="dms:Choice">
          <xsd:enumeration value="10 Vorabverfahren | Bewertungsraster"/>
          <xsd:enumeration value="10 Vorabverfahren | Schreiben"/>
          <xsd:enumeration value="10 Vorabverfahren | Vorhabensskizze"/>
          <xsd:enumeration value="10 Vorabverfahren | ZY_Schriftverkehr"/>
          <xsd:enumeration value="20 Information und Beratung | Information"/>
          <xsd:enumeration value="30 Antragsstellung | Antragsformular"/>
          <xsd:enumeration value="30 Antragsstellung | Arbeits- und Zeitplan"/>
          <xsd:enumeration value="30 Antragsstellung | Aufstellung über Kostenkategorien"/>
          <xsd:enumeration value="30 Antragsstellung | Betriebsgewinn"/>
          <xsd:enumeration value="30 Antragsstellung | Erklärung"/>
          <xsd:enumeration value="30 Antragsstellung | Wirtschaftsplan"/>
          <xsd:enumeration value="30 Antragsstellung | Zielbeitragsformular"/>
          <xsd:enumeration value="30 Antragsstellung | ZY_Schriftverkehr"/>
          <xsd:enumeration value="40 Projektauswahl | Bewertungsbogen"/>
          <xsd:enumeration value="40 Projektauswahl | Bewertungsunterlagen sonstige"/>
          <xsd:enumeration value="40 Projektauswahl | Projektauswahlschreiben"/>
          <xsd:enumeration value="40 Projektauswahl | ZY_Schriftverkehr"/>
          <xsd:enumeration value="50 Antragsbearbeitung | Antragsprüfvermerk I"/>
          <xsd:enumeration value="50 Antragsbearbeitung | Antragsprüfvermerk II"/>
          <xsd:enumeration value="50 Antragsbearbeitung | Beihilfeprüfvermerk"/>
          <xsd:enumeration value="50 Antragsbearbeitung | Bescheinigung"/>
          <xsd:enumeration value="50 Antragsbearbeitung | Deminimis-Bescheinigung"/>
          <xsd:enumeration value="50 Antragsbearbeitung | erstes Anschreiben"/>
          <xsd:enumeration value="50 Antragsbearbeitung | Formular Landesverfahren Soll"/>
          <xsd:enumeration value="50 Antragsbearbeitung | Unbedenklichkeitsbescheinigung"/>
          <xsd:enumeration value="50 Antragsbearbeitung | Personalaufwendungsübersicht"/>
          <xsd:enumeration value="50 Antragsbearbeitung | Übergabeschreiben"/>
          <xsd:enumeration value="50 Antragsbearbeitung | Zuwendungsbescheid, Änderungsbescheid"/>
          <xsd:enumeration value="50 Antragsbearbeitung | ZY_Schriftverkehr"/>
          <xsd:enumeration value="60 Zwischen-/Verwendungsnachweis | Abordnungs-/Aufgabenzuweisungsformular"/>
          <xsd:enumeration value="60 Zwischen-/Verwendungsnachweis | Auftragsübersicht"/>
          <xsd:enumeration value="60 Zwischen-/Verwendungsnachweis | Belegliste"/>
          <xsd:enumeration value="60 Zwischen-/Verwendungsnachweis | Personalaufwendungsübersicht je Mitarbeiter"/>
          <xsd:enumeration value="60 Zwischen-/Verwendungsnachweis | Vergabe-Checklisten (ab 18.04.2016)"/>
          <xsd:enumeration value="60 Zwischen-/Verwendungsnachweis | Vergabe-Checklisten (bis 18.04.2016)"/>
          <xsd:enumeration value="60 Zwischen-/Verwendungsnachweis | Verwendungsnachweis mit Auszahlungsantrag"/>
          <xsd:enumeration value="60 Zwischen-/Verwendungsnachweis | Zielbeitragsformular"/>
          <xsd:enumeration value="60 Zwischen-/Verwendungsnachweis | Zwischen-/Abschlussbericht"/>
          <xsd:enumeration value="60 Zwischen-/Verwendungsnachweis | Zwischennachweis mit Auszahlungsantrag"/>
          <xsd:enumeration value="60 Zwischen-/Verwendungsnachweis | ZY_Schriftverkehr"/>
          <xsd:enumeration value="70 Zwischen- und Verwendungsnachweisprüfung | Formular Landesverfahren Ist"/>
          <xsd:enumeration value="70 Zwischen- und Verwendungsnachweisprüfung | Prüfvermerk Vor-Ort-Überprüfung"/>
          <xsd:enumeration value="70 Zwischen- und Verwendungsnachweisprüfung | Zwischen- /Verwendungsnachweisprüfvermerk"/>
          <xsd:enumeration value="70 Zwischen- und Verwendungsnachweisprüfung | ZY_Schriftverkehr"/>
          <xsd:enumeration value="80 Überprüfung der Dauerhaftigkeit | Prüfvermerk Dauerhaftigkeit"/>
          <xsd:enumeration value="übergreifend"/>
        </xsd:restriction>
      </xsd:simpleType>
    </xsd:element>
    <xsd:element name="Bemerkung" ma:index="29" nillable="true" ma:displayName="Bemerkung" ma:internalName="Bemerkung">
      <xsd:simpleType>
        <xsd:restriction base="dms:Text">
          <xsd:maxLength value="255"/>
        </xsd:restriction>
      </xsd:simpleType>
    </xsd:element>
    <xsd:element name="Standort_x0020_ZuMa_x0020_oder_x0020_EFRE_x002d_Internetseite" ma:index="31" ma:displayName="Standort ZuMa, EFRE-Internet oder intern" ma:default="intern" ma:format="Dropdown" ma:internalName="Standort_x0020_ZuMa_x0020_oder_x0020_EFRE_x002d_Internetseite">
      <xsd:simpleType>
        <xsd:restriction base="dms:Choice">
          <xsd:enumeration value="ZuMa"/>
          <xsd:enumeration value="EFRE-Internetseite"/>
          <xsd:enumeration value="intern"/>
        </xsd:restriction>
      </xsd:simpleType>
    </xsd:element>
    <xsd:element name="zgSt" ma:index="32" ma:displayName="zgSt" ma:default="zgStL" ma:format="Dropdown" ma:internalName="zgSt">
      <xsd:simpleType>
        <xsd:restriction base="dms:Choice">
          <xsd:enumeration value="zgStL"/>
          <xsd:enumeration value="zgStW"/>
          <xsd:enumeration value="zgStMW"/>
          <xsd:enumeration value="zgStM45"/>
          <xsd:enumeration value="zgStU"/>
          <xsd:enumeration value="zgStV"/>
        </xsd:restriction>
      </xsd:simpleType>
    </xsd:element>
    <xsd:element name="Metadaten_x0020_ge_x00e4_ndert_x0020_von" ma:index="33" nillable="true" ma:displayName="Metadaten geändert von" ma:list="UserInfo" ma:SharePointGroup="0" ma:internalName="Metadaten_x0020_ge_x00e4_ndert_x0020_von"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a583da3-5591-4248-ab4a-2115bb7f9dc5" elementFormDefault="qualified">
    <xsd:import namespace="http://schemas.microsoft.com/office/2006/documentManagement/types"/>
    <xsd:import namespace="http://schemas.microsoft.com/office/infopath/2007/PartnerControls"/>
    <xsd:element name="Verantwortlicher" ma:index="12" nillable="true" ma:displayName="Verantwortlicher" ma:description="Bitte geben Sie den Verantwortlichen in der Form Domäne\ Benutzername (z.B. MLR\MuellerM) an." ma:list="UserInfo" ma:SharePointGroup="0" ma:internalName="Verantwortlicher"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5add35d-c6e0-4489-8974-a92c8b04369d" elementFormDefault="qualified">
    <xsd:import namespace="http://schemas.microsoft.com/office/2006/documentManagement/types"/>
    <xsd:import namespace="http://schemas.microsoft.com/office/infopath/2007/PartnerControls"/>
    <xsd:element name="_dlc_DocId" ma:index="17" nillable="true" ma:displayName="Wert der Dokument-ID" ma:description="Der Wert der diesem Element zugewiesenen Dokument-ID." ma:internalName="_dlc_DocId" ma:readOnly="true">
      <xsd:simpleType>
        <xsd:restriction base="dms:Text"/>
      </xsd:simpleType>
    </xsd:element>
    <xsd:element name="_dlc_DocIdUrl" ma:index="18"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element name="SharedWithUsers" ma:index="20"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22" nillable="true" ma:displayName="Taxonomy Catch All Column" ma:hidden="true" ma:list="{6d411dd9-b4fc-4e41-ab79-3eb1a609d8ba}" ma:internalName="TaxCatchAll" ma:showField="CatchAllData" ma:web="85add35d-c6e0-4489-8974-a92c8b0436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76FB7E0-F8E4-439D-B3F2-03C1661D6D4B}">
  <ds:schemaRefs>
    <ds:schemaRef ds:uri="http://schemas.microsoft.com/sharepoint/v3/contenttype/forms"/>
  </ds:schemaRefs>
</ds:datastoreItem>
</file>

<file path=customXml/itemProps2.xml><?xml version="1.0" encoding="utf-8"?>
<ds:datastoreItem xmlns:ds="http://schemas.openxmlformats.org/officeDocument/2006/customXml" ds:itemID="{BECF4AA5-7791-414A-84F9-52C0BBC59352}">
  <ds:schemaRefs>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ba583da3-5591-4248-ab4a-2115bb7f9dc5"/>
    <ds:schemaRef ds:uri="f0a6c3f4-25a7-4ed4-8aeb-4a0769efc5e6"/>
    <ds:schemaRef ds:uri="http://purl.org/dc/elements/1.1/"/>
    <ds:schemaRef ds:uri="85add35d-c6e0-4489-8974-a92c8b04369d"/>
    <ds:schemaRef ds:uri="http://schemas.microsoft.com/office/2006/metadata/properties"/>
    <ds:schemaRef ds:uri="http://www.w3.org/XML/1998/namespace"/>
    <ds:schemaRef ds:uri="http://purl.org/dc/dcmitype/"/>
    <ds:schemaRef ds:uri="4cca0dfe-6cf5-4daf-a408-515587581398"/>
  </ds:schemaRefs>
</ds:datastoreItem>
</file>

<file path=customXml/itemProps3.xml><?xml version="1.0" encoding="utf-8"?>
<ds:datastoreItem xmlns:ds="http://schemas.openxmlformats.org/officeDocument/2006/customXml" ds:itemID="{066BE814-4CC4-40E5-B267-2E9F413BD0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a6c3f4-25a7-4ed4-8aeb-4a0769efc5e6"/>
    <ds:schemaRef ds:uri="4cca0dfe-6cf5-4daf-a408-515587581398"/>
    <ds:schemaRef ds:uri="ba583da3-5591-4248-ab4a-2115bb7f9dc5"/>
    <ds:schemaRef ds:uri="85add35d-c6e0-4489-8974-a92c8b0436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268892F-70AB-4B55-AC08-0423685618F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42</vt:i4>
      </vt:variant>
    </vt:vector>
  </HeadingPairs>
  <TitlesOfParts>
    <vt:vector size="46" baseType="lpstr">
      <vt:lpstr>Fragenkatalog</vt:lpstr>
      <vt:lpstr>Ergänzende Informationen</vt:lpstr>
      <vt:lpstr>Auswertung Querschnittsziele</vt:lpstr>
      <vt:lpstr>Gewichtungsfaktoren</vt:lpstr>
      <vt:lpstr>_1.1_Abwassermenge</vt:lpstr>
      <vt:lpstr>_1.2_Abwasserbelastung</vt:lpstr>
      <vt:lpstr>_10_UmweltwirkungAnstoßen</vt:lpstr>
      <vt:lpstr>_11_Indirekte_Wirkungen_Keine</vt:lpstr>
      <vt:lpstr>_11_Indirekte_Wirkungen_Negativ</vt:lpstr>
      <vt:lpstr>_11_Indirekte_Wirkungen_Positiv</vt:lpstr>
      <vt:lpstr>_11_Negativ_SchutzgüterNr</vt:lpstr>
      <vt:lpstr>_11_Positiv_SchutzgüterNr</vt:lpstr>
      <vt:lpstr>_2_Fläche</vt:lpstr>
      <vt:lpstr>_3_Luft</vt:lpstr>
      <vt:lpstr>_4_BiologischeVielfalt</vt:lpstr>
      <vt:lpstr>_5.1_A_DeckungBedarf</vt:lpstr>
      <vt:lpstr>_5.1_B_Erzeugung</vt:lpstr>
      <vt:lpstr>_5.2_Energieverbrauch</vt:lpstr>
      <vt:lpstr>_6.1_Ökologische</vt:lpstr>
      <vt:lpstr>_6.2_A_Materialeffizienz</vt:lpstr>
      <vt:lpstr>_6.2_B_Umweltfreundlichkeit</vt:lpstr>
      <vt:lpstr>_7_Transportaufkommen</vt:lpstr>
      <vt:lpstr>_8_AngekreuzteNr</vt:lpstr>
      <vt:lpstr>_8_Aufbau_Wissen</vt:lpstr>
      <vt:lpstr>_9_UmweltfreundlicheBeschaffung</vt:lpstr>
      <vt:lpstr>_Antragsteller</vt:lpstr>
      <vt:lpstr>Fragenkatalog!_ftnref1</vt:lpstr>
      <vt:lpstr>_Maßnahmencode</vt:lpstr>
      <vt:lpstr>_O33_Fläche</vt:lpstr>
      <vt:lpstr>_Projektbezeichnung</vt:lpstr>
      <vt:lpstr>Beschaffung9</vt:lpstr>
      <vt:lpstr>'Auswertung Querschnittsziele'!Druckbereich</vt:lpstr>
      <vt:lpstr>'Ergänzende Informationen'!Druckbereich</vt:lpstr>
      <vt:lpstr>Fragenkatalog!Druckbereich</vt:lpstr>
      <vt:lpstr>Energieverbrauch5</vt:lpstr>
      <vt:lpstr>Fauna4</vt:lpstr>
      <vt:lpstr>Fläche2</vt:lpstr>
      <vt:lpstr>Indirekte_Wirkungen</vt:lpstr>
      <vt:lpstr>Konsum10</vt:lpstr>
      <vt:lpstr>Luft3</vt:lpstr>
      <vt:lpstr>Materialeinsatz6</vt:lpstr>
      <vt:lpstr>Transport7</vt:lpstr>
      <vt:lpstr>Fragenkatalog!Umweltwirkungen_angestoßene_Investitionen</vt:lpstr>
      <vt:lpstr>Umweltwissen8</vt:lpstr>
      <vt:lpstr>'Ergänzende Informationen'!Wasser1</vt:lpstr>
      <vt:lpstr>Wasser1</vt:lpstr>
    </vt:vector>
  </TitlesOfParts>
  <Company>LGL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Schneider, Volker (LGL)</dc:creator>
  <cp:lastModifiedBy>Junginger, Jakob (MLR)</cp:lastModifiedBy>
  <cp:lastPrinted>2022-04-19T12:43:39Z</cp:lastPrinted>
  <dcterms:created xsi:type="dcterms:W3CDTF">2014-06-12T07:06:41Z</dcterms:created>
  <dcterms:modified xsi:type="dcterms:W3CDTF">2026-07-17T13:26:40Z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0x010100DD9ADAD1A66709419E9090A67495DE70</vt:lpwstr>
  </property>
  <property fmtid="{D5CDD505-2E9C-101B-9397-08002B2CF9AE}" pid="3" name="_dlc_DocIdItemGuid">
    <vt:lpwstr>cd59b07e-9b42-487d-9cbc-25fb0c373d0d</vt:lpwstr>
  </property>
  <property fmtid="{D5CDD505-2E9C-101B-9397-08002B2CF9AE}" pid="4" name="Zustaendige Stelle">
    <vt:lpwstr>102;#Verwaltungsbehörde|de7d899a-b6da-4859-91bc-82df153975f3</vt:lpwstr>
  </property>
  <property fmtid="{D5CDD505-2E9C-101B-9397-08002B2CF9AE}" pid="5" name="Projekt">
    <vt:lpwstr>13;#EFRE|1d0bbcf1-cf53-47bd-9f08-30acb2c3f620</vt:lpwstr>
  </property>
  <property fmtid="{D5CDD505-2E9C-101B-9397-08002B2CF9AE}" pid="6" name="Zuständige Stelle">
    <vt:lpwstr>89;#Verwaltungsbehörde|8b6d68cc-1aa9-4d00-acd6-cc79ac207446</vt:lpwstr>
  </property>
  <property fmtid="{D5CDD505-2E9C-101B-9397-08002B2CF9AE}" pid="7" name="WorkflowChangePath">
    <vt:lpwstr>a358e0f6-fb8a-44ff-90bf-684348d29898,15;</vt:lpwstr>
  </property>
</Properties>
</file>